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595" windowHeight="5385" tabRatio="663" activeTab="2"/>
  </bookViews>
  <sheets>
    <sheet name="Teilergebnisplan " sheetId="2" r:id="rId1"/>
    <sheet name="Teil-Finanzplan A" sheetId="4" r:id="rId2"/>
    <sheet name="Begründungen" sheetId="7" r:id="rId3"/>
  </sheets>
  <externalReferences>
    <externalReference r:id="rId4"/>
  </externalReferences>
  <definedNames>
    <definedName name="_DAT11" localSheetId="1">'Teil-Finanzplan A'!$L$2:$L$1129</definedName>
    <definedName name="_xlnm.Print_Area" localSheetId="2">Begründungen!$A:$K</definedName>
    <definedName name="_xlnm.Print_Area" localSheetId="0">'Teilergebnisplan '!$A$1:$K$71</definedName>
    <definedName name="_xlnm.Print_Area" localSheetId="1">'Teil-Finanzplan A'!$A:$K</definedName>
    <definedName name="_xlnm.Print_Titles" localSheetId="2">Begründungen!$1:$8</definedName>
    <definedName name="_xlnm.Print_Titles" localSheetId="0">'Teilergebnisplan '!$1:$11</definedName>
    <definedName name="_xlnm.Print_Titles" localSheetId="1">'Teil-Finanzplan A'!$1:$11</definedName>
    <definedName name="ff">'[1]Epl. 9'!$O$54</definedName>
    <definedName name="hh">'[1]Epl. 9'!$J$54</definedName>
    <definedName name="HPH_Bedburg_Hau">#REF!</definedName>
    <definedName name="jj">'[1]Epl. 9'!$I$54</definedName>
    <definedName name="neu">'[1]Epl. 9'!$G$54</definedName>
  </definedNames>
  <calcPr calcId="125725"/>
</workbook>
</file>

<file path=xl/calcChain.xml><?xml version="1.0" encoding="utf-8"?>
<calcChain xmlns="http://schemas.openxmlformats.org/spreadsheetml/2006/main">
  <c r="M39" i="4"/>
  <c r="G43" i="2"/>
  <c r="G41"/>
  <c r="G33"/>
  <c r="F5" i="4" l="1"/>
  <c r="F4"/>
  <c r="F2"/>
  <c r="F1"/>
  <c r="A2" i="7"/>
  <c r="A2" i="4"/>
  <c r="D10"/>
  <c r="H10" i="2"/>
  <c r="H10" i="4"/>
  <c r="J66" i="2"/>
  <c r="J65"/>
  <c r="I65"/>
  <c r="H66"/>
  <c r="H65"/>
  <c r="F66"/>
  <c r="F65"/>
  <c r="G67"/>
  <c r="F55"/>
  <c r="F45"/>
  <c r="J56"/>
  <c r="J55"/>
  <c r="J57"/>
  <c r="I56"/>
  <c r="I55"/>
  <c r="I57"/>
  <c r="H56"/>
  <c r="H55"/>
  <c r="H57"/>
  <c r="F56"/>
  <c r="G57"/>
  <c r="I46"/>
  <c r="I45"/>
  <c r="I47"/>
  <c r="H46"/>
  <c r="H45"/>
  <c r="F46"/>
  <c r="J31"/>
  <c r="J30"/>
  <c r="I31"/>
  <c r="I49"/>
  <c r="I59"/>
  <c r="I30"/>
  <c r="H30"/>
  <c r="H31"/>
  <c r="F31"/>
  <c r="F30"/>
  <c r="J17" i="4"/>
  <c r="J32"/>
  <c r="J48"/>
  <c r="J51"/>
  <c r="J60"/>
  <c r="J68"/>
  <c r="J71"/>
  <c r="J18"/>
  <c r="J33"/>
  <c r="J49"/>
  <c r="J52"/>
  <c r="J61"/>
  <c r="J69"/>
  <c r="J72"/>
  <c r="I17"/>
  <c r="I32"/>
  <c r="I48"/>
  <c r="I51"/>
  <c r="I60"/>
  <c r="I68"/>
  <c r="I71"/>
  <c r="I18"/>
  <c r="I33"/>
  <c r="I49"/>
  <c r="I52"/>
  <c r="I61"/>
  <c r="I69"/>
  <c r="I72"/>
  <c r="H17"/>
  <c r="H32"/>
  <c r="H48"/>
  <c r="H51"/>
  <c r="H60"/>
  <c r="H68"/>
  <c r="H71"/>
  <c r="H18"/>
  <c r="H33"/>
  <c r="H49"/>
  <c r="H52"/>
  <c r="H61"/>
  <c r="H69"/>
  <c r="H72"/>
  <c r="D17"/>
  <c r="D32"/>
  <c r="D48"/>
  <c r="D51"/>
  <c r="D60"/>
  <c r="D68"/>
  <c r="D71"/>
  <c r="D18"/>
  <c r="D33"/>
  <c r="D49"/>
  <c r="D52"/>
  <c r="D61"/>
  <c r="D69"/>
  <c r="D72"/>
  <c r="J73"/>
  <c r="H73"/>
  <c r="J70"/>
  <c r="I70"/>
  <c r="H70"/>
  <c r="E64"/>
  <c r="E66"/>
  <c r="E70"/>
  <c r="J62"/>
  <c r="I62"/>
  <c r="H62"/>
  <c r="E56"/>
  <c r="E58"/>
  <c r="E62"/>
  <c r="J50"/>
  <c r="I50"/>
  <c r="H50"/>
  <c r="G36"/>
  <c r="G38"/>
  <c r="G40"/>
  <c r="G42"/>
  <c r="G44"/>
  <c r="G46"/>
  <c r="G50"/>
  <c r="E36"/>
  <c r="E38"/>
  <c r="E40"/>
  <c r="E42"/>
  <c r="E44"/>
  <c r="E46"/>
  <c r="E50"/>
  <c r="F49"/>
  <c r="F48"/>
  <c r="J34"/>
  <c r="I34"/>
  <c r="H34"/>
  <c r="E22"/>
  <c r="E24"/>
  <c r="E26"/>
  <c r="E28"/>
  <c r="E34" s="1"/>
  <c r="E30"/>
  <c r="J19"/>
  <c r="I19"/>
  <c r="H19"/>
  <c r="E15"/>
  <c r="E13"/>
  <c r="J46" i="2"/>
  <c r="J49"/>
  <c r="J59"/>
  <c r="J70"/>
  <c r="I66"/>
  <c r="I70" s="1"/>
  <c r="G12"/>
  <c r="G14"/>
  <c r="G16"/>
  <c r="G18"/>
  <c r="G20"/>
  <c r="G22"/>
  <c r="G24"/>
  <c r="G26"/>
  <c r="G28"/>
  <c r="J32"/>
  <c r="G35"/>
  <c r="G37"/>
  <c r="G39"/>
  <c r="J45"/>
  <c r="J47"/>
  <c r="G51"/>
  <c r="G53"/>
  <c r="G61"/>
  <c r="G63"/>
  <c r="H67"/>
  <c r="I67"/>
  <c r="J67"/>
  <c r="H74" i="4"/>
  <c r="J74"/>
  <c r="E73"/>
  <c r="D74"/>
  <c r="I73"/>
  <c r="I74"/>
  <c r="I10" i="2"/>
  <c r="I10" i="4"/>
  <c r="J10" i="2"/>
  <c r="J10" i="4"/>
  <c r="H48" i="2"/>
  <c r="H58"/>
  <c r="H47"/>
  <c r="H32"/>
  <c r="F49"/>
  <c r="F59"/>
  <c r="H49"/>
  <c r="H50"/>
  <c r="G32"/>
  <c r="J48"/>
  <c r="J58"/>
  <c r="F48"/>
  <c r="F58"/>
  <c r="F68"/>
  <c r="E19" i="4"/>
  <c r="J53"/>
  <c r="J75"/>
  <c r="J76"/>
  <c r="I75"/>
  <c r="I76"/>
  <c r="I53"/>
  <c r="H53"/>
  <c r="H75"/>
  <c r="H76"/>
  <c r="E53"/>
  <c r="D75"/>
  <c r="E76"/>
  <c r="J60" i="2"/>
  <c r="J68"/>
  <c r="J71"/>
  <c r="J50"/>
  <c r="I48"/>
  <c r="I58"/>
  <c r="I32"/>
  <c r="H59"/>
  <c r="H70"/>
  <c r="H68"/>
  <c r="H60"/>
  <c r="G50"/>
  <c r="G60"/>
  <c r="F70"/>
  <c r="G71"/>
  <c r="I50"/>
  <c r="I68"/>
  <c r="I60"/>
  <c r="H71"/>
  <c r="G47"/>
  <c r="I71" l="1"/>
</calcChain>
</file>

<file path=xl/sharedStrings.xml><?xml version="1.0" encoding="utf-8"?>
<sst xmlns="http://schemas.openxmlformats.org/spreadsheetml/2006/main" count="252" uniqueCount="119">
  <si>
    <t>Verantwortlich:</t>
  </si>
  <si>
    <t>Er-</t>
  </si>
  <si>
    <t>Ansatz</t>
  </si>
  <si>
    <t>Veränderung</t>
  </si>
  <si>
    <t>Planung</t>
  </si>
  <si>
    <t>Teilergebnisplan</t>
  </si>
  <si>
    <t>läut.-</t>
  </si>
  <si>
    <t xml:space="preserve"> + / - </t>
  </si>
  <si>
    <t>Nr.</t>
  </si>
  <si>
    <t>EUR</t>
  </si>
  <si>
    <t>Steuern und ähnliche Abgaben</t>
  </si>
  <si>
    <t>(Entwurf:)</t>
  </si>
  <si>
    <t>+</t>
  </si>
  <si>
    <t>Zuwendungen und allgemeine Umlagen</t>
  </si>
  <si>
    <t>Sonstige Transfererträge</t>
  </si>
  <si>
    <t>Öffentlich-rechtliche Leistungsentgelte</t>
  </si>
  <si>
    <t>Privatrechtliche Leistungsentgelte</t>
  </si>
  <si>
    <t>Kostenerstattungen und Kostenumlagen</t>
  </si>
  <si>
    <t>Sonstige ordentliche Erträge</t>
  </si>
  <si>
    <t>Aktivierte Eigenleistungen</t>
  </si>
  <si>
    <t>+/-</t>
  </si>
  <si>
    <t>Bestandsveränderungen</t>
  </si>
  <si>
    <t>=</t>
  </si>
  <si>
    <t>Ordentliche Erträge</t>
  </si>
  <si>
    <t>Veränderung ( + / - )</t>
  </si>
  <si>
    <t>-</t>
  </si>
  <si>
    <t>Bilanzielle Abschreibungen</t>
  </si>
  <si>
    <t>Ergebnis der laufenden Verwaltungstätigkeit (= Zeilen 10 und 17)</t>
  </si>
  <si>
    <t>Finanzerträge</t>
  </si>
  <si>
    <t>Finanzergebnis (= Zeilen 19 und 20)</t>
  </si>
  <si>
    <t>Ordentliches Jahresergebnis (= Zeilen 18 und 21)</t>
  </si>
  <si>
    <t>Außerordentliche Erträge</t>
  </si>
  <si>
    <t>Außerordentliches Ergebnis (= Zeilen 23 und 24)</t>
  </si>
  <si>
    <t>Ergebnis vor Berücksichtigung der internen Leistungsbeziehungen</t>
  </si>
  <si>
    <t>(= Zeilen 22 und 25)</t>
  </si>
  <si>
    <t>Teilfinanzplan</t>
  </si>
  <si>
    <t>Verpflichtungs-</t>
  </si>
  <si>
    <t>A. Zahlungsübersicht</t>
  </si>
  <si>
    <t>ermächtigungen</t>
  </si>
  <si>
    <t>Laufende Verwaltungstätigkeit</t>
  </si>
  <si>
    <t>Einzahlungen aus laufender Verwaltungstätigkeit</t>
  </si>
  <si>
    <t>Auszahlungen aus laufender Verwaltungstätigkeit</t>
  </si>
  <si>
    <t>Saldo aus laufender Verwaltungstätigkeit (= Zeilen 1 und 2)</t>
  </si>
  <si>
    <t>Investitionstätigkeit</t>
  </si>
  <si>
    <t>Einzahlungen</t>
  </si>
  <si>
    <t>aus Zuwendungen für Investitionsmaßnahmen</t>
  </si>
  <si>
    <t>aus der Veräußerung von Sachanlagen</t>
  </si>
  <si>
    <t>aus der Veräußerung von Finanzanlagen</t>
  </si>
  <si>
    <t>aus Beiträgen u. ä. Entgelten</t>
  </si>
  <si>
    <t>Sonstige Investitionseinzahlungen</t>
  </si>
  <si>
    <t>Summe der investiven Einzahlungen</t>
  </si>
  <si>
    <t>Auszahlungen</t>
  </si>
  <si>
    <t>für den Erwerb von Grundstücken und Gebäuden</t>
  </si>
  <si>
    <t>für Baumaßnahmen</t>
  </si>
  <si>
    <t>für den Erwerb von beweglichen Anlagevermögen</t>
  </si>
  <si>
    <t>für den Erwerb von Finanzanlagen</t>
  </si>
  <si>
    <t>von aktivierbaren Zuwendungen</t>
  </si>
  <si>
    <t>Sonstige Investitionsauszahlungen</t>
  </si>
  <si>
    <t>Summe der investiven Auszahlungen</t>
  </si>
  <si>
    <t>Saldo Investitionstätigkeit (=Zeilen 9 und 16)</t>
  </si>
  <si>
    <t>Personalaufwendungen</t>
  </si>
  <si>
    <t>Versorgungsaufwendungen</t>
  </si>
  <si>
    <t>Transferaufwendungen</t>
  </si>
  <si>
    <t>Sonstige ordentliche Aufwendungen</t>
  </si>
  <si>
    <t>Ordentliche Aufwendungen</t>
  </si>
  <si>
    <t>Zinsen und sonstige Finanzaufwendungen</t>
  </si>
  <si>
    <t>Außerordentliche Aufwendungen</t>
  </si>
  <si>
    <t>Veränderungsnachweis zum Entwurf des</t>
  </si>
  <si>
    <t>(grüner Breich ist außerhalb des Druckbereiches - für Arbeitshinweise / Notizen durch die Sachbearbeitung reserviert)</t>
  </si>
  <si>
    <t>Sachbearbeiter:</t>
  </si>
  <si>
    <t>Aufwendungen für Sach- und Dienstleistungen</t>
  </si>
  <si>
    <t>Finanzierungstätigkeit</t>
  </si>
  <si>
    <t>18 a</t>
  </si>
  <si>
    <t>Einzahlungen aus der Aufnahme von Darlehen</t>
  </si>
  <si>
    <t>18 b</t>
  </si>
  <si>
    <t>Einzahlungen aus Rückflüssen von Darlehen</t>
  </si>
  <si>
    <t>Summe der Einzahlungen aus Finanzierungstätigkeit</t>
  </si>
  <si>
    <t>20 a</t>
  </si>
  <si>
    <t>Auszahlungen für die Tilgung von Darlehen</t>
  </si>
  <si>
    <t>20 b</t>
  </si>
  <si>
    <t>Auszahlungen für die Gewährung von Darlehen</t>
  </si>
  <si>
    <t>Summe Auszahlungen aus Finanzierungstätigkeit</t>
  </si>
  <si>
    <t>Saldo aus Finanzierungstätigkeit (= Zeilen 19 und 21)</t>
  </si>
  <si>
    <t>Saldo Einzahlungen ./. Auszahlungen (Zeilen 3, 17 und 22)</t>
  </si>
  <si>
    <t>Teilfinanzplan (Teil A)</t>
  </si>
  <si>
    <t>Begründung</t>
  </si>
  <si>
    <t>Begründungen</t>
  </si>
  <si>
    <t>Teilfinanzplan Teil A</t>
  </si>
  <si>
    <t xml:space="preserve">Begründungen </t>
  </si>
  <si>
    <t>Haushaltes 2012</t>
  </si>
  <si>
    <t>Herr Klein / Nst. 2191</t>
  </si>
  <si>
    <t>LVR-Dezernent</t>
  </si>
  <si>
    <t>SCHULTRÄGERAUFGABEN</t>
  </si>
  <si>
    <t>Produktbereich 03</t>
  </si>
  <si>
    <t>Herr Michael Mertens</t>
  </si>
  <si>
    <t>Produktgruppe 055</t>
  </si>
  <si>
    <t>Bereitstellung schulischer Einrichtungen</t>
  </si>
  <si>
    <t>Pensionsrückstellungen</t>
  </si>
  <si>
    <t>Teilergebnisplan:</t>
  </si>
  <si>
    <t>1) Zeile 11: Personalaufwendungen</t>
  </si>
  <si>
    <t>1) Ein- und Auszahlungen aus laufender Verwaltungstätigkeit</t>
  </si>
  <si>
    <t>3) Zeile 16: sonstige ordentlichen Aufwendungen</t>
  </si>
  <si>
    <t>2) Zeile 05: privatrechtliche Leistungsentgelte</t>
  </si>
  <si>
    <t>Haushalt in den Jahren 2013 bis 2015 auf die im Konsolidierungsgespräch vereinbarten Werte korrigiert werden.</t>
  </si>
  <si>
    <t>Aufgrund eines technischen Problems beim Haushaltsentwurf mussten die Erträge aus der Vermietung von Sportstätten für den endgültigen</t>
  </si>
  <si>
    <t>Verlagerung der Aufwendungen für</t>
  </si>
  <si>
    <t>Telefonkosten in die PG 054</t>
  </si>
  <si>
    <t xml:space="preserve">Verlagerung der Aufwendungen </t>
  </si>
  <si>
    <t>für Telefonkosten in die PG 054</t>
  </si>
  <si>
    <t>Die Aufwendungen für Telefonkosten werden nicht mehr aus den Budgets der einzelnen Schulen sondern zentral aus dem IT-Buget der PG 054</t>
  </si>
  <si>
    <t xml:space="preserve">Korrektur der Planwerte der Erträge </t>
  </si>
  <si>
    <t>aus der Vermietung von Sportstätten</t>
  </si>
  <si>
    <t xml:space="preserve">Die Veränderungen beziehen sich auf die Begründungen 2) und 3) des Teilergebnisplanes. </t>
  </si>
  <si>
    <t>Die Aufwendungen bei Begründung 1) des Teilergebnisplanes sind nicht zahlungsrelevant.</t>
  </si>
  <si>
    <t>dargestellt.</t>
  </si>
  <si>
    <t xml:space="preserve">Die Veränderungen werden im Personalausschuss beschlossen. Beim Veränderungsnachweis der PG 055 werden diese daher nur nachrichtlich </t>
  </si>
  <si>
    <t>an InfoKom gezahlt.</t>
  </si>
  <si>
    <t>Veränderung ( + Verbesserung/ - Verschlechterung)</t>
  </si>
  <si>
    <t xml:space="preserve">Ausgewiesen werden Veränderungen bzgl. der Personalrückstellungen, welche sich über den gesamten LVR-Haushalt ergebnisneutral darstellen. 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</si>
</sst>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#,##0.00_ ;[Red]\-#,##0.00\ "/>
    <numFmt numFmtId="165" formatCode="#,##0_ ;[Red]\-#,##0\ "/>
    <numFmt numFmtId="166" formatCode="\(#,##0\)_ ;[Red]\(\-#,##0\)\ "/>
    <numFmt numFmtId="167" formatCode="\+#,##0_ ;[Red]\-#,##0\ ;0\ 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8"/>
      <name val="Arial"/>
      <family val="2"/>
    </font>
    <font>
      <b/>
      <sz val="8"/>
      <name val="Arial"/>
      <family val="2"/>
    </font>
    <font>
      <sz val="8"/>
      <name val="Garamond"/>
      <family val="1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 applyNumberFormat="0"/>
    <xf numFmtId="0" fontId="1" fillId="0" borderId="0" applyNumberFormat="0"/>
  </cellStyleXfs>
  <cellXfs count="279">
    <xf numFmtId="0" fontId="0" fillId="0" borderId="0" xfId="0"/>
    <xf numFmtId="0" fontId="1" fillId="0" borderId="1" xfId="3" applyBorder="1"/>
    <xf numFmtId="0" fontId="1" fillId="0" borderId="0" xfId="3"/>
    <xf numFmtId="0" fontId="3" fillId="0" borderId="2" xfId="3" applyFont="1" applyBorder="1"/>
    <xf numFmtId="0" fontId="1" fillId="0" borderId="0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1" fillId="0" borderId="7" xfId="3" applyBorder="1"/>
    <xf numFmtId="0" fontId="1" fillId="0" borderId="8" xfId="3" applyBorder="1"/>
    <xf numFmtId="0" fontId="2" fillId="0" borderId="8" xfId="3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3" fillId="0" borderId="0" xfId="3" applyFont="1" applyBorder="1"/>
    <xf numFmtId="0" fontId="2" fillId="0" borderId="3" xfId="3" applyNumberFormat="1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2" fillId="0" borderId="9" xfId="3" applyFont="1" applyBorder="1"/>
    <xf numFmtId="0" fontId="2" fillId="0" borderId="1" xfId="3" applyFont="1" applyBorder="1"/>
    <xf numFmtId="49" fontId="2" fillId="0" borderId="1" xfId="3" applyNumberFormat="1" applyFont="1" applyBorder="1"/>
    <xf numFmtId="49" fontId="2" fillId="0" borderId="8" xfId="3" applyNumberFormat="1" applyFont="1" applyBorder="1"/>
    <xf numFmtId="0" fontId="2" fillId="0" borderId="9" xfId="3" applyNumberFormat="1" applyFont="1" applyBorder="1" applyAlignment="1">
      <alignment horizontal="center"/>
    </xf>
    <xf numFmtId="0" fontId="2" fillId="0" borderId="10" xfId="3" applyFont="1" applyBorder="1"/>
    <xf numFmtId="0" fontId="2" fillId="0" borderId="0" xfId="3" applyFont="1" applyBorder="1"/>
    <xf numFmtId="49" fontId="2" fillId="0" borderId="0" xfId="3" applyNumberFormat="1" applyFont="1" applyBorder="1"/>
    <xf numFmtId="49" fontId="2" fillId="0" borderId="3" xfId="3" applyNumberFormat="1" applyFont="1" applyBorder="1"/>
    <xf numFmtId="0" fontId="2" fillId="0" borderId="10" xfId="3" applyNumberFormat="1" applyFont="1" applyBorder="1" applyAlignment="1">
      <alignment horizontal="center"/>
    </xf>
    <xf numFmtId="0" fontId="3" fillId="0" borderId="0" xfId="3" applyFont="1"/>
    <xf numFmtId="0" fontId="6" fillId="0" borderId="4" xfId="3" applyFont="1" applyBorder="1" applyAlignment="1">
      <alignment vertical="center"/>
    </xf>
    <xf numFmtId="49" fontId="6" fillId="0" borderId="5" xfId="3" applyNumberFormat="1" applyFont="1" applyBorder="1" applyAlignment="1">
      <alignment vertical="center"/>
    </xf>
    <xf numFmtId="0" fontId="6" fillId="0" borderId="4" xfId="3" applyNumberFormat="1" applyFont="1" applyBorder="1" applyAlignment="1">
      <alignment horizontal="center"/>
    </xf>
    <xf numFmtId="166" fontId="6" fillId="0" borderId="11" xfId="3" applyNumberFormat="1" applyFont="1" applyBorder="1"/>
    <xf numFmtId="167" fontId="6" fillId="0" borderId="11" xfId="3" applyNumberFormat="1" applyFont="1" applyBorder="1"/>
    <xf numFmtId="0" fontId="2" fillId="0" borderId="10" xfId="3" applyNumberFormat="1" applyFont="1" applyBorder="1"/>
    <xf numFmtId="49" fontId="1" fillId="0" borderId="3" xfId="3" applyNumberFormat="1" applyBorder="1"/>
    <xf numFmtId="0" fontId="6" fillId="2" borderId="7" xfId="3" applyFont="1" applyFill="1" applyBorder="1" applyAlignment="1">
      <alignment vertical="center"/>
    </xf>
    <xf numFmtId="49" fontId="6" fillId="2" borderId="1" xfId="3" applyNumberFormat="1" applyFont="1" applyFill="1" applyBorder="1" applyAlignment="1">
      <alignment vertical="center"/>
    </xf>
    <xf numFmtId="0" fontId="6" fillId="2" borderId="9" xfId="3" applyNumberFormat="1" applyFont="1" applyFill="1" applyBorder="1" applyAlignment="1">
      <alignment horizontal="center"/>
    </xf>
    <xf numFmtId="165" fontId="6" fillId="2" borderId="9" xfId="3" applyNumberFormat="1" applyFont="1" applyFill="1" applyBorder="1"/>
    <xf numFmtId="167" fontId="6" fillId="2" borderId="7" xfId="3" applyNumberFormat="1" applyFont="1" applyFill="1" applyBorder="1" applyAlignment="1"/>
    <xf numFmtId="0" fontId="6" fillId="2" borderId="12" xfId="3" applyFont="1" applyFill="1" applyBorder="1" applyAlignment="1">
      <alignment vertical="center"/>
    </xf>
    <xf numFmtId="49" fontId="6" fillId="2" borderId="13" xfId="3" applyNumberFormat="1" applyFont="1" applyFill="1" applyBorder="1" applyAlignment="1">
      <alignment vertical="center"/>
    </xf>
    <xf numFmtId="0" fontId="6" fillId="2" borderId="14" xfId="3" applyNumberFormat="1" applyFont="1" applyFill="1" applyBorder="1" applyAlignment="1">
      <alignment horizontal="center"/>
    </xf>
    <xf numFmtId="166" fontId="6" fillId="2" borderId="14" xfId="3" applyNumberFormat="1" applyFont="1" applyFill="1" applyBorder="1"/>
    <xf numFmtId="167" fontId="6" fillId="2" borderId="12" xfId="3" applyNumberFormat="1" applyFont="1" applyFill="1" applyBorder="1" applyAlignment="1"/>
    <xf numFmtId="0" fontId="6" fillId="2" borderId="4" xfId="3" applyFont="1" applyFill="1" applyBorder="1" applyAlignment="1">
      <alignment vertical="center"/>
    </xf>
    <xf numFmtId="49" fontId="6" fillId="2" borderId="5" xfId="3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center"/>
    </xf>
    <xf numFmtId="166" fontId="6" fillId="2" borderId="11" xfId="3" applyNumberFormat="1" applyFont="1" applyFill="1" applyBorder="1"/>
    <xf numFmtId="167" fontId="6" fillId="2" borderId="11" xfId="3" applyNumberFormat="1" applyFont="1" applyFill="1" applyBorder="1"/>
    <xf numFmtId="0" fontId="2" fillId="0" borderId="3" xfId="3" applyNumberFormat="1" applyFont="1" applyBorder="1"/>
    <xf numFmtId="49" fontId="6" fillId="2" borderId="1" xfId="3" applyNumberFormat="1" applyFont="1" applyFill="1" applyBorder="1"/>
    <xf numFmtId="0" fontId="6" fillId="2" borderId="8" xfId="3" applyNumberFormat="1" applyFont="1" applyFill="1" applyBorder="1"/>
    <xf numFmtId="49" fontId="2" fillId="2" borderId="0" xfId="3" applyNumberFormat="1" applyFont="1" applyFill="1" applyBorder="1"/>
    <xf numFmtId="0" fontId="2" fillId="2" borderId="3" xfId="3" applyNumberFormat="1" applyFont="1" applyFill="1" applyBorder="1"/>
    <xf numFmtId="0" fontId="2" fillId="2" borderId="10" xfId="3" applyNumberFormat="1" applyFont="1" applyFill="1" applyBorder="1" applyAlignment="1">
      <alignment horizontal="center"/>
    </xf>
    <xf numFmtId="165" fontId="2" fillId="2" borderId="10" xfId="3" applyNumberFormat="1" applyFont="1" applyFill="1" applyBorder="1"/>
    <xf numFmtId="0" fontId="2" fillId="2" borderId="14" xfId="3" applyNumberFormat="1" applyFont="1" applyFill="1" applyBorder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2" applyFont="1"/>
    <xf numFmtId="0" fontId="3" fillId="0" borderId="7" xfId="2" applyFont="1" applyBorder="1"/>
    <xf numFmtId="0" fontId="2" fillId="0" borderId="8" xfId="2" applyFont="1" applyBorder="1"/>
    <xf numFmtId="0" fontId="2" fillId="0" borderId="8" xfId="4" applyNumberFormat="1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3" fillId="0" borderId="2" xfId="2" applyFont="1" applyBorder="1"/>
    <xf numFmtId="0" fontId="2" fillId="0" borderId="3" xfId="2" applyFont="1" applyBorder="1"/>
    <xf numFmtId="0" fontId="2" fillId="0" borderId="3" xfId="4" applyNumberFormat="1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2" fillId="0" borderId="4" xfId="2" applyFont="1" applyBorder="1"/>
    <xf numFmtId="0" fontId="2" fillId="0" borderId="6" xfId="2" applyFont="1" applyBorder="1"/>
    <xf numFmtId="0" fontId="4" fillId="0" borderId="6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6" fillId="0" borderId="2" xfId="2" applyFont="1" applyBorder="1"/>
    <xf numFmtId="0" fontId="4" fillId="0" borderId="10" xfId="2" applyFont="1" applyBorder="1" applyAlignment="1">
      <alignment horizontal="center"/>
    </xf>
    <xf numFmtId="165" fontId="2" fillId="0" borderId="10" xfId="2" applyNumberFormat="1" applyFont="1" applyBorder="1" applyAlignment="1"/>
    <xf numFmtId="165" fontId="6" fillId="0" borderId="10" xfId="2" applyNumberFormat="1" applyFont="1" applyBorder="1" applyAlignment="1"/>
    <xf numFmtId="0" fontId="2" fillId="0" borderId="2" xfId="2" applyFont="1" applyBorder="1"/>
    <xf numFmtId="49" fontId="2" fillId="0" borderId="10" xfId="2" applyNumberFormat="1" applyFont="1" applyBorder="1"/>
    <xf numFmtId="167" fontId="2" fillId="0" borderId="10" xfId="4" applyNumberFormat="1" applyFont="1" applyBorder="1"/>
    <xf numFmtId="166" fontId="4" fillId="0" borderId="10" xfId="2" applyNumberFormat="1" applyFont="1" applyBorder="1" applyAlignment="1"/>
    <xf numFmtId="49" fontId="6" fillId="2" borderId="9" xfId="2" applyNumberFormat="1" applyFont="1" applyFill="1" applyBorder="1"/>
    <xf numFmtId="0" fontId="6" fillId="2" borderId="7" xfId="2" applyFont="1" applyFill="1" applyBorder="1" applyAlignment="1">
      <alignment horizontal="center"/>
    </xf>
    <xf numFmtId="165" fontId="6" fillId="2" borderId="9" xfId="2" applyNumberFormat="1" applyFont="1" applyFill="1" applyBorder="1" applyAlignment="1"/>
    <xf numFmtId="165" fontId="6" fillId="2" borderId="7" xfId="2" applyNumberFormat="1" applyFont="1" applyFill="1" applyBorder="1" applyAlignment="1"/>
    <xf numFmtId="164" fontId="7" fillId="2" borderId="9" xfId="2" applyNumberFormat="1" applyFont="1" applyFill="1" applyBorder="1"/>
    <xf numFmtId="0" fontId="6" fillId="0" borderId="0" xfId="2" applyFont="1"/>
    <xf numFmtId="49" fontId="6" fillId="2" borderId="14" xfId="2" applyNumberFormat="1" applyFont="1" applyFill="1" applyBorder="1"/>
    <xf numFmtId="0" fontId="6" fillId="2" borderId="12" xfId="2" applyFont="1" applyFill="1" applyBorder="1" applyAlignment="1">
      <alignment horizontal="center"/>
    </xf>
    <xf numFmtId="165" fontId="6" fillId="2" borderId="14" xfId="2" applyNumberFormat="1" applyFont="1" applyFill="1" applyBorder="1" applyAlignment="1"/>
    <xf numFmtId="166" fontId="6" fillId="2" borderId="12" xfId="2" applyNumberFormat="1" applyFont="1" applyFill="1" applyBorder="1" applyAlignment="1"/>
    <xf numFmtId="164" fontId="7" fillId="2" borderId="14" xfId="2" applyNumberFormat="1" applyFont="1" applyFill="1" applyBorder="1"/>
    <xf numFmtId="166" fontId="6" fillId="2" borderId="14" xfId="2" applyNumberFormat="1" applyFont="1" applyFill="1" applyBorder="1" applyAlignment="1"/>
    <xf numFmtId="49" fontId="6" fillId="2" borderId="11" xfId="2" applyNumberFormat="1" applyFont="1" applyFill="1" applyBorder="1"/>
    <xf numFmtId="0" fontId="6" fillId="2" borderId="4" xfId="2" applyFont="1" applyFill="1" applyBorder="1" applyAlignment="1">
      <alignment horizontal="center"/>
    </xf>
    <xf numFmtId="165" fontId="6" fillId="2" borderId="4" xfId="2" applyNumberFormat="1" applyFont="1" applyFill="1" applyBorder="1" applyAlignment="1"/>
    <xf numFmtId="167" fontId="6" fillId="2" borderId="11" xfId="4" applyNumberFormat="1" applyFont="1" applyFill="1" applyBorder="1"/>
    <xf numFmtId="164" fontId="7" fillId="2" borderId="11" xfId="2" applyNumberFormat="1" applyFont="1" applyFill="1" applyBorder="1"/>
    <xf numFmtId="0" fontId="2" fillId="0" borderId="10" xfId="2" applyFont="1" applyBorder="1"/>
    <xf numFmtId="165" fontId="7" fillId="0" borderId="10" xfId="2" applyNumberFormat="1" applyFont="1" applyBorder="1" applyAlignment="1"/>
    <xf numFmtId="165" fontId="8" fillId="2" borderId="7" xfId="2" applyNumberFormat="1" applyFont="1" applyFill="1" applyBorder="1" applyAlignment="1"/>
    <xf numFmtId="166" fontId="8" fillId="2" borderId="12" xfId="2" applyNumberFormat="1" applyFont="1" applyFill="1" applyBorder="1" applyAlignment="1"/>
    <xf numFmtId="167" fontId="8" fillId="2" borderId="11" xfId="4" applyNumberFormat="1" applyFont="1" applyFill="1" applyBorder="1"/>
    <xf numFmtId="0" fontId="3" fillId="0" borderId="7" xfId="0" applyFont="1" applyBorder="1" applyProtection="1">
      <protection locked="0"/>
    </xf>
    <xf numFmtId="0" fontId="5" fillId="0" borderId="1" xfId="0" applyFont="1" applyBorder="1"/>
    <xf numFmtId="0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/>
    <xf numFmtId="0" fontId="1" fillId="3" borderId="0" xfId="3" applyFill="1"/>
    <xf numFmtId="0" fontId="3" fillId="3" borderId="0" xfId="3" applyFont="1" applyFill="1"/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2" fillId="3" borderId="0" xfId="2" applyFont="1" applyFill="1"/>
    <xf numFmtId="0" fontId="6" fillId="3" borderId="0" xfId="2" applyFont="1" applyFill="1"/>
    <xf numFmtId="0" fontId="10" fillId="0" borderId="2" xfId="0" applyFont="1" applyBorder="1"/>
    <xf numFmtId="49" fontId="1" fillId="3" borderId="0" xfId="3" applyNumberFormat="1" applyFont="1" applyFill="1" applyAlignment="1">
      <alignment vertical="center"/>
    </xf>
    <xf numFmtId="49" fontId="2" fillId="0" borderId="3" xfId="0" applyNumberFormat="1" applyFont="1" applyBorder="1"/>
    <xf numFmtId="0" fontId="4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2" fillId="0" borderId="10" xfId="0" applyFont="1" applyBorder="1"/>
    <xf numFmtId="49" fontId="2" fillId="0" borderId="11" xfId="2" applyNumberFormat="1" applyFont="1" applyBorder="1"/>
    <xf numFmtId="0" fontId="10" fillId="0" borderId="1" xfId="0" applyFont="1" applyBorder="1"/>
    <xf numFmtId="0" fontId="4" fillId="0" borderId="9" xfId="0" applyFont="1" applyBorder="1" applyAlignment="1">
      <alignment horizontal="center"/>
    </xf>
    <xf numFmtId="165" fontId="2" fillId="0" borderId="9" xfId="2" applyNumberFormat="1" applyFont="1" applyBorder="1" applyAlignment="1"/>
    <xf numFmtId="165" fontId="6" fillId="0" borderId="9" xfId="2" applyNumberFormat="1" applyFont="1" applyBorder="1" applyAlignment="1"/>
    <xf numFmtId="0" fontId="11" fillId="3" borderId="0" xfId="0" applyFont="1" applyFill="1"/>
    <xf numFmtId="0" fontId="2" fillId="3" borderId="0" xfId="0" applyFont="1" applyFill="1"/>
    <xf numFmtId="0" fontId="5" fillId="3" borderId="0" xfId="0" applyFont="1" applyFill="1"/>
    <xf numFmtId="49" fontId="0" fillId="0" borderId="3" xfId="0" applyNumberFormat="1" applyBorder="1"/>
    <xf numFmtId="49" fontId="0" fillId="0" borderId="6" xfId="0" applyNumberFormat="1" applyBorder="1"/>
    <xf numFmtId="49" fontId="0" fillId="0" borderId="0" xfId="0" applyNumberFormat="1" applyBorder="1"/>
    <xf numFmtId="49" fontId="3" fillId="0" borderId="8" xfId="0" applyNumberFormat="1" applyFont="1" applyBorder="1" applyAlignment="1">
      <alignment horizontal="right"/>
    </xf>
    <xf numFmtId="49" fontId="3" fillId="0" borderId="3" xfId="0" applyNumberFormat="1" applyFont="1" applyBorder="1" applyAlignment="1" applyProtection="1">
      <alignment horizontal="right"/>
      <protection locked="0"/>
    </xf>
    <xf numFmtId="49" fontId="2" fillId="0" borderId="0" xfId="2" applyNumberFormat="1" applyFont="1" applyAlignment="1">
      <alignment horizontal="center"/>
    </xf>
    <xf numFmtId="49" fontId="2" fillId="0" borderId="9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49" fontId="2" fillId="0" borderId="11" xfId="2" applyNumberFormat="1" applyFont="1" applyBorder="1" applyAlignment="1">
      <alignment horizontal="center"/>
    </xf>
    <xf numFmtId="49" fontId="2" fillId="0" borderId="10" xfId="2" applyNumberFormat="1" applyFont="1" applyBorder="1" applyAlignment="1"/>
    <xf numFmtId="49" fontId="6" fillId="2" borderId="11" xfId="4" applyNumberFormat="1" applyFont="1" applyFill="1" applyBorder="1"/>
    <xf numFmtId="49" fontId="6" fillId="2" borderId="9" xfId="2" applyNumberFormat="1" applyFont="1" applyFill="1" applyBorder="1" applyAlignment="1"/>
    <xf numFmtId="49" fontId="6" fillId="2" borderId="14" xfId="2" applyNumberFormat="1" applyFont="1" applyFill="1" applyBorder="1" applyAlignment="1"/>
    <xf numFmtId="49" fontId="2" fillId="0" borderId="9" xfId="2" applyNumberFormat="1" applyFont="1" applyBorder="1" applyAlignment="1"/>
    <xf numFmtId="49" fontId="2" fillId="0" borderId="0" xfId="2" applyNumberFormat="1" applyFont="1"/>
    <xf numFmtId="49" fontId="2" fillId="0" borderId="9" xfId="3" applyNumberFormat="1" applyFont="1" applyBorder="1" applyAlignment="1">
      <alignment horizontal="center"/>
    </xf>
    <xf numFmtId="49" fontId="2" fillId="0" borderId="10" xfId="3" applyNumberFormat="1" applyFont="1" applyBorder="1" applyAlignment="1">
      <alignment horizontal="center"/>
    </xf>
    <xf numFmtId="49" fontId="2" fillId="0" borderId="11" xfId="3" applyNumberFormat="1" applyFont="1" applyBorder="1" applyAlignment="1">
      <alignment horizontal="center"/>
    </xf>
    <xf numFmtId="49" fontId="6" fillId="0" borderId="11" xfId="3" applyNumberFormat="1" applyFont="1" applyBorder="1"/>
    <xf numFmtId="49" fontId="6" fillId="2" borderId="9" xfId="3" applyNumberFormat="1" applyFont="1" applyFill="1" applyBorder="1"/>
    <xf numFmtId="49" fontId="6" fillId="2" borderId="14" xfId="3" applyNumberFormat="1" applyFont="1" applyFill="1" applyBorder="1"/>
    <xf numFmtId="49" fontId="6" fillId="2" borderId="11" xfId="3" applyNumberFormat="1" applyFont="1" applyFill="1" applyBorder="1"/>
    <xf numFmtId="49" fontId="2" fillId="2" borderId="10" xfId="3" applyNumberFormat="1" applyFont="1" applyFill="1" applyBorder="1"/>
    <xf numFmtId="49" fontId="1" fillId="0" borderId="0" xfId="3" applyNumberFormat="1"/>
    <xf numFmtId="0" fontId="0" fillId="3" borderId="0" xfId="0" applyFill="1"/>
    <xf numFmtId="0" fontId="5" fillId="4" borderId="7" xfId="3" applyFont="1" applyFill="1" applyBorder="1"/>
    <xf numFmtId="0" fontId="1" fillId="4" borderId="1" xfId="3" applyFill="1" applyBorder="1"/>
    <xf numFmtId="0" fontId="2" fillId="4" borderId="1" xfId="3" applyNumberFormat="1" applyFont="1" applyFill="1" applyBorder="1" applyAlignment="1">
      <alignment horizontal="center"/>
    </xf>
    <xf numFmtId="49" fontId="1" fillId="4" borderId="8" xfId="3" applyNumberFormat="1" applyFill="1" applyBorder="1"/>
    <xf numFmtId="0" fontId="3" fillId="4" borderId="2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" xfId="0" applyFill="1" applyBorder="1"/>
    <xf numFmtId="0" fontId="12" fillId="4" borderId="2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5" fillId="4" borderId="2" xfId="3" applyFont="1" applyFill="1" applyBorder="1"/>
    <xf numFmtId="0" fontId="1" fillId="4" borderId="0" xfId="3" applyFill="1" applyBorder="1"/>
    <xf numFmtId="0" fontId="2" fillId="4" borderId="0" xfId="3" applyNumberFormat="1" applyFont="1" applyFill="1" applyBorder="1" applyAlignment="1">
      <alignment horizontal="center"/>
    </xf>
    <xf numFmtId="49" fontId="1" fillId="4" borderId="3" xfId="3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5" fontId="7" fillId="5" borderId="10" xfId="2" applyNumberFormat="1" applyFont="1" applyFill="1" applyBorder="1" applyAlignment="1"/>
    <xf numFmtId="166" fontId="7" fillId="5" borderId="10" xfId="2" applyNumberFormat="1" applyFont="1" applyFill="1" applyBorder="1" applyAlignment="1"/>
    <xf numFmtId="164" fontId="7" fillId="5" borderId="9" xfId="2" applyNumberFormat="1" applyFont="1" applyFill="1" applyBorder="1"/>
    <xf numFmtId="164" fontId="7" fillId="5" borderId="14" xfId="2" applyNumberFormat="1" applyFont="1" applyFill="1" applyBorder="1"/>
    <xf numFmtId="164" fontId="7" fillId="5" borderId="11" xfId="2" applyNumberFormat="1" applyFont="1" applyFill="1" applyBorder="1"/>
    <xf numFmtId="165" fontId="6" fillId="5" borderId="9" xfId="2" applyNumberFormat="1" applyFont="1" applyFill="1" applyBorder="1" applyAlignment="1"/>
    <xf numFmtId="165" fontId="6" fillId="5" borderId="14" xfId="2" applyNumberFormat="1" applyFont="1" applyFill="1" applyBorder="1" applyAlignment="1"/>
    <xf numFmtId="167" fontId="6" fillId="5" borderId="11" xfId="4" applyNumberFormat="1" applyFont="1" applyFill="1" applyBorder="1"/>
    <xf numFmtId="165" fontId="7" fillId="5" borderId="9" xfId="2" applyNumberFormat="1" applyFont="1" applyFill="1" applyBorder="1" applyAlignment="1"/>
    <xf numFmtId="165" fontId="2" fillId="6" borderId="10" xfId="3" applyNumberFormat="1" applyFont="1" applyFill="1" applyBorder="1"/>
    <xf numFmtId="167" fontId="2" fillId="6" borderId="10" xfId="3" applyNumberFormat="1" applyFont="1" applyFill="1" applyBorder="1"/>
    <xf numFmtId="49" fontId="2" fillId="6" borderId="9" xfId="3" applyNumberFormat="1" applyFont="1" applyFill="1" applyBorder="1"/>
    <xf numFmtId="166" fontId="2" fillId="6" borderId="10" xfId="3" applyNumberFormat="1" applyFont="1" applyFill="1" applyBorder="1"/>
    <xf numFmtId="49" fontId="2" fillId="6" borderId="10" xfId="3" applyNumberFormat="1" applyFont="1" applyFill="1" applyBorder="1"/>
    <xf numFmtId="166" fontId="6" fillId="6" borderId="11" xfId="3" applyNumberFormat="1" applyFont="1" applyFill="1" applyBorder="1"/>
    <xf numFmtId="167" fontId="6" fillId="6" borderId="11" xfId="3" applyNumberFormat="1" applyFont="1" applyFill="1" applyBorder="1"/>
    <xf numFmtId="49" fontId="6" fillId="6" borderId="11" xfId="3" applyNumberFormat="1" applyFont="1" applyFill="1" applyBorder="1"/>
    <xf numFmtId="165" fontId="4" fillId="6" borderId="10" xfId="2" applyNumberFormat="1" applyFont="1" applyFill="1" applyBorder="1" applyAlignment="1"/>
    <xf numFmtId="166" fontId="4" fillId="6" borderId="10" xfId="2" applyNumberFormat="1" applyFont="1" applyFill="1" applyBorder="1" applyAlignment="1"/>
    <xf numFmtId="165" fontId="2" fillId="6" borderId="10" xfId="2" applyNumberFormat="1" applyFont="1" applyFill="1" applyBorder="1" applyAlignment="1"/>
    <xf numFmtId="49" fontId="2" fillId="6" borderId="10" xfId="2" applyNumberFormat="1" applyFont="1" applyFill="1" applyBorder="1" applyAlignment="1"/>
    <xf numFmtId="166" fontId="2" fillId="6" borderId="10" xfId="2" applyNumberFormat="1" applyFont="1" applyFill="1" applyBorder="1" applyAlignment="1"/>
    <xf numFmtId="167" fontId="2" fillId="6" borderId="10" xfId="4" applyNumberFormat="1" applyFont="1" applyFill="1" applyBorder="1"/>
    <xf numFmtId="165" fontId="7" fillId="6" borderId="10" xfId="2" applyNumberFormat="1" applyFont="1" applyFill="1" applyBorder="1" applyAlignment="1"/>
    <xf numFmtId="167" fontId="7" fillId="6" borderId="10" xfId="4" applyNumberFormat="1" applyFont="1" applyFill="1" applyBorder="1"/>
    <xf numFmtId="166" fontId="7" fillId="6" borderId="10" xfId="2" applyNumberFormat="1" applyFont="1" applyFill="1" applyBorder="1" applyAlignment="1"/>
    <xf numFmtId="0" fontId="2" fillId="7" borderId="10" xfId="3" applyFont="1" applyFill="1" applyBorder="1"/>
    <xf numFmtId="0" fontId="2" fillId="7" borderId="0" xfId="3" applyFont="1" applyFill="1" applyBorder="1"/>
    <xf numFmtId="49" fontId="2" fillId="7" borderId="0" xfId="3" applyNumberFormat="1" applyFont="1" applyFill="1" applyBorder="1"/>
    <xf numFmtId="49" fontId="2" fillId="7" borderId="3" xfId="3" applyNumberFormat="1" applyFont="1" applyFill="1" applyBorder="1"/>
    <xf numFmtId="0" fontId="2" fillId="7" borderId="10" xfId="3" applyNumberFormat="1" applyFont="1" applyFill="1" applyBorder="1" applyAlignment="1">
      <alignment horizontal="center"/>
    </xf>
    <xf numFmtId="165" fontId="2" fillId="7" borderId="10" xfId="3" applyNumberFormat="1" applyFont="1" applyFill="1" applyBorder="1"/>
    <xf numFmtId="167" fontId="2" fillId="7" borderId="10" xfId="3" applyNumberFormat="1" applyFont="1" applyFill="1" applyBorder="1"/>
    <xf numFmtId="49" fontId="2" fillId="7" borderId="10" xfId="3" applyNumberFormat="1" applyFont="1" applyFill="1" applyBorder="1"/>
    <xf numFmtId="49" fontId="2" fillId="7" borderId="0" xfId="3" applyNumberFormat="1" applyFont="1" applyFill="1" applyBorder="1" applyAlignment="1"/>
    <xf numFmtId="166" fontId="2" fillId="7" borderId="10" xfId="3" applyNumberFormat="1" applyFont="1" applyFill="1" applyBorder="1"/>
    <xf numFmtId="0" fontId="6" fillId="8" borderId="7" xfId="3" applyFont="1" applyFill="1" applyBorder="1" applyAlignment="1">
      <alignment vertical="center"/>
    </xf>
    <xf numFmtId="49" fontId="6" fillId="8" borderId="1" xfId="3" applyNumberFormat="1" applyFont="1" applyFill="1" applyBorder="1" applyAlignment="1">
      <alignment vertical="center"/>
    </xf>
    <xf numFmtId="165" fontId="6" fillId="8" borderId="9" xfId="3" applyNumberFormat="1" applyFont="1" applyFill="1" applyBorder="1"/>
    <xf numFmtId="167" fontId="6" fillId="8" borderId="7" xfId="3" applyNumberFormat="1" applyFont="1" applyFill="1" applyBorder="1" applyAlignment="1"/>
    <xf numFmtId="49" fontId="6" fillId="8" borderId="9" xfId="3" applyNumberFormat="1" applyFont="1" applyFill="1" applyBorder="1"/>
    <xf numFmtId="0" fontId="6" fillId="8" borderId="12" xfId="3" applyFont="1" applyFill="1" applyBorder="1" applyAlignment="1">
      <alignment vertical="center"/>
    </xf>
    <xf numFmtId="49" fontId="6" fillId="8" borderId="13" xfId="3" applyNumberFormat="1" applyFont="1" applyFill="1" applyBorder="1" applyAlignment="1">
      <alignment vertical="center"/>
    </xf>
    <xf numFmtId="166" fontId="6" fillId="8" borderId="14" xfId="3" applyNumberFormat="1" applyFont="1" applyFill="1" applyBorder="1"/>
    <xf numFmtId="167" fontId="6" fillId="8" borderId="12" xfId="3" applyNumberFormat="1" applyFont="1" applyFill="1" applyBorder="1" applyAlignment="1"/>
    <xf numFmtId="49" fontId="6" fillId="8" borderId="14" xfId="3" applyNumberFormat="1" applyFont="1" applyFill="1" applyBorder="1"/>
    <xf numFmtId="0" fontId="2" fillId="7" borderId="10" xfId="3" applyNumberFormat="1" applyFont="1" applyFill="1" applyBorder="1"/>
    <xf numFmtId="0" fontId="1" fillId="7" borderId="3" xfId="3" applyFill="1" applyBorder="1"/>
    <xf numFmtId="165" fontId="2" fillId="3" borderId="0" xfId="2" applyNumberFormat="1" applyFont="1" applyFill="1"/>
    <xf numFmtId="0" fontId="1" fillId="4" borderId="2" xfId="0" applyFont="1" applyFill="1" applyBorder="1" applyAlignment="1">
      <alignment horizontal="left" vertical="top"/>
    </xf>
    <xf numFmtId="0" fontId="1" fillId="4" borderId="2" xfId="3" applyFont="1" applyFill="1" applyBorder="1"/>
    <xf numFmtId="0" fontId="12" fillId="4" borderId="2" xfId="0" applyFont="1" applyFill="1" applyBorder="1"/>
    <xf numFmtId="0" fontId="1" fillId="4" borderId="2" xfId="0" applyFont="1" applyFill="1" applyBorder="1"/>
    <xf numFmtId="0" fontId="6" fillId="0" borderId="7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3" fillId="0" borderId="0" xfId="0" applyFont="1" applyFill="1" applyAlignment="1" applyProtection="1">
      <protection locked="0"/>
    </xf>
    <xf numFmtId="0" fontId="9" fillId="0" borderId="0" xfId="0" applyFont="1" applyBorder="1" applyAlignment="1">
      <alignment horizontal="center"/>
    </xf>
    <xf numFmtId="0" fontId="6" fillId="8" borderId="9" xfId="3" applyNumberFormat="1" applyFont="1" applyFill="1" applyBorder="1" applyAlignment="1">
      <alignment horizontal="center"/>
    </xf>
    <xf numFmtId="0" fontId="6" fillId="8" borderId="14" xfId="3" applyNumberFormat="1" applyFont="1" applyFill="1" applyBorder="1" applyAlignment="1">
      <alignment horizontal="center"/>
    </xf>
    <xf numFmtId="0" fontId="6" fillId="0" borderId="9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2" borderId="7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6" fillId="2" borderId="9" xfId="3" applyNumberFormat="1" applyFont="1" applyFill="1" applyBorder="1" applyAlignment="1">
      <alignment vertical="center"/>
    </xf>
    <xf numFmtId="0" fontId="6" fillId="2" borderId="10" xfId="3" applyNumberFormat="1" applyFont="1" applyFill="1" applyBorder="1" applyAlignment="1">
      <alignment vertical="center"/>
    </xf>
    <xf numFmtId="0" fontId="6" fillId="2" borderId="11" xfId="3" applyNumberFormat="1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</cellXfs>
  <cellStyles count="5">
    <cellStyle name="Euro" xfId="1"/>
    <cellStyle name="Standard" xfId="0" builtinId="0"/>
    <cellStyle name="Standard_NKF_Haushalt_2005_GLMs" xfId="2"/>
    <cellStyle name="Standard_NKF-Veränderungsnachweis 2005 GLM" xfId="3"/>
    <cellStyle name="Standard_NKF-Veränderungsnachweis 2005 GLM inkl. C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114925" y="0"/>
          <a:ext cx="2771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Produktgruppe 014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Gebäude- und Liegenschaftsmanagement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076325" y="0"/>
          <a:ext cx="395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PRD.014.01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Bereitstellung von Gebäuden und Liegenschaften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114925" y="0"/>
          <a:ext cx="2771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PRD.014.02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Dienstleistungen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8020050" y="0"/>
          <a:ext cx="2695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PRD.014.03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 für nicht realisierte Investitionen</a:t>
          </a:r>
        </a:p>
      </xdr:txBody>
    </xdr:sp>
    <xdr:clientData/>
  </xdr:twoCellAnchor>
  <xdr:twoCellAnchor>
    <xdr:from>
      <xdr:col>4</xdr:col>
      <xdr:colOff>695325</xdr:colOff>
      <xdr:row>0</xdr:row>
      <xdr:rowOff>0</xdr:rowOff>
    </xdr:from>
    <xdr:to>
      <xdr:col>7</xdr:col>
      <xdr:colOff>76200</xdr:colOff>
      <xdr:row>0</xdr:row>
      <xdr:rowOff>0</xdr:rowOff>
    </xdr:to>
    <xdr:cxnSp macro="">
      <xdr:nvCxnSpPr>
        <xdr:cNvPr id="1162" name="AutoShape 5"/>
        <xdr:cNvCxnSpPr>
          <a:cxnSpLocks noChangeShapeType="1"/>
          <a:stCxn id="1026" idx="0"/>
          <a:endCxn id="1025" idx="2"/>
        </xdr:cNvCxnSpPr>
      </xdr:nvCxnSpPr>
      <xdr:spPr bwMode="auto">
        <a:xfrm rot="-5400000">
          <a:off x="5091113" y="-1042988"/>
          <a:ext cx="0" cy="2085975"/>
        </a:xfrm>
        <a:prstGeom prst="bentConnector3">
          <a:avLst>
            <a:gd name="adj1" fmla="val 4827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7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cxnSp macro="">
      <xdr:nvCxnSpPr>
        <xdr:cNvPr id="1163" name="AutoShape 6"/>
        <xdr:cNvCxnSpPr>
          <a:cxnSpLocks noChangeShapeType="1"/>
          <a:stCxn id="1028" idx="0"/>
          <a:endCxn id="1025" idx="2"/>
        </xdr:cNvCxnSpPr>
      </xdr:nvCxnSpPr>
      <xdr:spPr bwMode="auto">
        <a:xfrm rot="5400000" flipH="1">
          <a:off x="7815263" y="-1681163"/>
          <a:ext cx="0" cy="3362325"/>
        </a:xfrm>
        <a:prstGeom prst="bentConnector3">
          <a:avLst>
            <a:gd name="adj1" fmla="val 4827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7</xdr:col>
      <xdr:colOff>76200</xdr:colOff>
      <xdr:row>0</xdr:row>
      <xdr:rowOff>0</xdr:rowOff>
    </xdr:from>
    <xdr:to>
      <xdr:col>7</xdr:col>
      <xdr:colOff>76200</xdr:colOff>
      <xdr:row>0</xdr:row>
      <xdr:rowOff>0</xdr:rowOff>
    </xdr:to>
    <xdr:cxnSp macro="">
      <xdr:nvCxnSpPr>
        <xdr:cNvPr id="1164" name="AutoShape 7"/>
        <xdr:cNvCxnSpPr>
          <a:cxnSpLocks noChangeShapeType="1"/>
          <a:stCxn id="1025" idx="2"/>
          <a:endCxn id="1027" idx="0"/>
        </xdr:cNvCxnSpPr>
      </xdr:nvCxnSpPr>
      <xdr:spPr bwMode="auto">
        <a:xfrm>
          <a:off x="613410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212108\V&#196;N\V&#228;n_ivp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showGridLines="0" zoomScale="110" zoomScaleNormal="110" workbookViewId="0">
      <selection activeCell="C50" sqref="C50"/>
    </sheetView>
  </sheetViews>
  <sheetFormatPr baseColWidth="10" defaultRowHeight="12.75"/>
  <cols>
    <col min="1" max="1" width="3.140625" style="2" customWidth="1"/>
    <col min="2" max="2" width="2.85546875" style="2" customWidth="1"/>
    <col min="3" max="3" width="28" style="2" customWidth="1"/>
    <col min="4" max="4" width="21.5703125" style="2" customWidth="1"/>
    <col min="5" max="5" width="5.140625" style="62" bestFit="1" customWidth="1"/>
    <col min="6" max="6" width="15.85546875" style="2" bestFit="1" customWidth="1"/>
    <col min="7" max="7" width="14.28515625" style="2" customWidth="1"/>
    <col min="8" max="9" width="16.5703125" style="2" bestFit="1" customWidth="1"/>
    <col min="10" max="10" width="16.28515625" style="2" bestFit="1" customWidth="1"/>
    <col min="11" max="11" width="28.5703125" style="184" customWidth="1"/>
    <col min="12" max="32" width="11.42578125" style="136"/>
    <col min="33" max="16384" width="11.42578125" style="2"/>
  </cols>
  <sheetData>
    <row r="1" spans="1:17" ht="15.75">
      <c r="A1" s="122" t="s">
        <v>67</v>
      </c>
      <c r="B1" s="123"/>
      <c r="C1" s="123"/>
      <c r="D1" s="123"/>
      <c r="E1" s="124"/>
      <c r="F1" s="125"/>
      <c r="G1" s="125" t="s">
        <v>92</v>
      </c>
      <c r="H1" s="126"/>
      <c r="I1" s="126"/>
      <c r="J1" s="126"/>
      <c r="K1" s="164" t="s">
        <v>0</v>
      </c>
      <c r="L1" s="138" t="s">
        <v>68</v>
      </c>
      <c r="M1" s="139"/>
      <c r="N1" s="139"/>
      <c r="O1" s="139"/>
      <c r="P1" s="139"/>
      <c r="Q1" s="139"/>
    </row>
    <row r="2" spans="1:17" ht="15.75">
      <c r="A2" s="135" t="s">
        <v>89</v>
      </c>
      <c r="B2" s="128"/>
      <c r="C2" s="128"/>
      <c r="D2" s="128"/>
      <c r="E2" s="129"/>
      <c r="F2" s="130"/>
      <c r="G2" s="130" t="s">
        <v>93</v>
      </c>
      <c r="H2" s="128"/>
      <c r="I2" s="128"/>
      <c r="J2" s="128"/>
      <c r="K2" s="165" t="s">
        <v>91</v>
      </c>
      <c r="L2" s="140" t="s">
        <v>69</v>
      </c>
      <c r="M2" s="139"/>
      <c r="N2" s="263" t="s">
        <v>90</v>
      </c>
      <c r="O2" s="263"/>
      <c r="P2" s="263"/>
      <c r="Q2" s="263"/>
    </row>
    <row r="3" spans="1:17">
      <c r="A3" s="127"/>
      <c r="B3" s="128"/>
      <c r="C3" s="128"/>
      <c r="D3" s="128"/>
      <c r="E3" s="129"/>
      <c r="F3" s="130"/>
      <c r="G3" s="130"/>
      <c r="H3" s="128"/>
      <c r="I3" s="128"/>
      <c r="J3" s="128"/>
      <c r="K3" s="165" t="s">
        <v>94</v>
      </c>
      <c r="L3" s="139"/>
      <c r="M3" s="139"/>
      <c r="N3" s="139"/>
      <c r="O3" s="139"/>
      <c r="P3" s="139"/>
      <c r="Q3" s="139"/>
    </row>
    <row r="4" spans="1:17">
      <c r="A4" s="127"/>
      <c r="B4" s="128"/>
      <c r="C4" s="128"/>
      <c r="D4" s="128"/>
      <c r="E4" s="129"/>
      <c r="F4" s="130"/>
      <c r="G4" s="130" t="s">
        <v>96</v>
      </c>
      <c r="H4" s="128"/>
      <c r="I4" s="128"/>
      <c r="J4" s="128"/>
      <c r="K4" s="161"/>
    </row>
    <row r="5" spans="1:17">
      <c r="A5" s="131"/>
      <c r="B5" s="132"/>
      <c r="C5" s="132"/>
      <c r="D5" s="132"/>
      <c r="E5" s="133"/>
      <c r="F5" s="134"/>
      <c r="G5" s="134" t="s">
        <v>95</v>
      </c>
      <c r="H5" s="132"/>
      <c r="I5" s="132"/>
      <c r="J5" s="132"/>
      <c r="K5" s="162"/>
    </row>
    <row r="6" spans="1:17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</row>
    <row r="7" spans="1:17" ht="35.25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M7" s="144"/>
    </row>
    <row r="9" spans="1:17">
      <c r="A9" s="9"/>
      <c r="B9" s="1"/>
      <c r="C9" s="1"/>
      <c r="D9" s="10"/>
      <c r="E9" s="11" t="s">
        <v>1</v>
      </c>
      <c r="F9" s="13" t="s">
        <v>2</v>
      </c>
      <c r="G9" s="13" t="s">
        <v>3</v>
      </c>
      <c r="H9" s="12" t="s">
        <v>4</v>
      </c>
      <c r="I9" s="12" t="s">
        <v>4</v>
      </c>
      <c r="J9" s="12" t="s">
        <v>4</v>
      </c>
      <c r="K9" s="176"/>
    </row>
    <row r="10" spans="1:17">
      <c r="A10" s="3" t="s">
        <v>5</v>
      </c>
      <c r="B10" s="14"/>
      <c r="C10" s="4"/>
      <c r="D10" s="5"/>
      <c r="E10" s="15" t="s">
        <v>6</v>
      </c>
      <c r="F10" s="17">
        <v>2012</v>
      </c>
      <c r="G10" s="17" t="s">
        <v>7</v>
      </c>
      <c r="H10" s="16">
        <f>F10+1</f>
        <v>2013</v>
      </c>
      <c r="I10" s="16">
        <f>H10+1</f>
        <v>2014</v>
      </c>
      <c r="J10" s="16">
        <f>I10+1</f>
        <v>2015</v>
      </c>
      <c r="K10" s="177" t="s">
        <v>85</v>
      </c>
    </row>
    <row r="11" spans="1:17">
      <c r="A11" s="6"/>
      <c r="B11" s="7"/>
      <c r="C11" s="7"/>
      <c r="D11" s="8"/>
      <c r="E11" s="18" t="s">
        <v>8</v>
      </c>
      <c r="F11" s="20" t="s">
        <v>9</v>
      </c>
      <c r="G11" s="20" t="s">
        <v>9</v>
      </c>
      <c r="H11" s="19" t="s">
        <v>9</v>
      </c>
      <c r="I11" s="19" t="s">
        <v>9</v>
      </c>
      <c r="J11" s="19" t="s">
        <v>9</v>
      </c>
      <c r="K11" s="178"/>
    </row>
    <row r="12" spans="1:17">
      <c r="A12" s="21">
        <v>1</v>
      </c>
      <c r="B12" s="22"/>
      <c r="C12" s="23" t="s">
        <v>10</v>
      </c>
      <c r="D12" s="24"/>
      <c r="E12" s="25"/>
      <c r="F12" s="216">
        <v>0</v>
      </c>
      <c r="G12" s="217">
        <f>F12-F13</f>
        <v>0</v>
      </c>
      <c r="H12" s="216">
        <v>0</v>
      </c>
      <c r="I12" s="216">
        <v>0</v>
      </c>
      <c r="J12" s="216">
        <v>0</v>
      </c>
      <c r="K12" s="218"/>
    </row>
    <row r="13" spans="1:17">
      <c r="A13" s="26"/>
      <c r="B13" s="27"/>
      <c r="C13" s="28" t="s">
        <v>11</v>
      </c>
      <c r="D13" s="29"/>
      <c r="E13" s="30"/>
      <c r="F13" s="219">
        <v>0</v>
      </c>
      <c r="G13" s="217"/>
      <c r="H13" s="219">
        <v>0</v>
      </c>
      <c r="I13" s="219">
        <v>0</v>
      </c>
      <c r="J13" s="219">
        <v>0</v>
      </c>
      <c r="K13" s="220"/>
    </row>
    <row r="14" spans="1:17">
      <c r="A14" s="233">
        <v>2</v>
      </c>
      <c r="B14" s="234" t="s">
        <v>12</v>
      </c>
      <c r="C14" s="235" t="s">
        <v>13</v>
      </c>
      <c r="D14" s="236"/>
      <c r="E14" s="237"/>
      <c r="F14" s="238">
        <v>1698200</v>
      </c>
      <c r="G14" s="239">
        <f>F14-F15</f>
        <v>0</v>
      </c>
      <c r="H14" s="238">
        <v>1697980</v>
      </c>
      <c r="I14" s="238">
        <v>1697760</v>
      </c>
      <c r="J14" s="238">
        <v>1697220</v>
      </c>
      <c r="K14" s="240"/>
    </row>
    <row r="15" spans="1:17">
      <c r="A15" s="233"/>
      <c r="B15" s="234"/>
      <c r="C15" s="241" t="s">
        <v>11</v>
      </c>
      <c r="D15" s="236"/>
      <c r="E15" s="237"/>
      <c r="F15" s="242">
        <v>1698200</v>
      </c>
      <c r="G15" s="239"/>
      <c r="H15" s="242">
        <v>1697980</v>
      </c>
      <c r="I15" s="242">
        <v>1697760</v>
      </c>
      <c r="J15" s="242">
        <v>1697220</v>
      </c>
      <c r="K15" s="240"/>
    </row>
    <row r="16" spans="1:17">
      <c r="A16" s="26">
        <v>3</v>
      </c>
      <c r="B16" s="27" t="s">
        <v>12</v>
      </c>
      <c r="C16" s="28" t="s">
        <v>14</v>
      </c>
      <c r="D16" s="29"/>
      <c r="E16" s="30"/>
      <c r="F16" s="216">
        <v>0</v>
      </c>
      <c r="G16" s="217">
        <f>F16-F17</f>
        <v>0</v>
      </c>
      <c r="H16" s="216">
        <v>0</v>
      </c>
      <c r="I16" s="216">
        <v>0</v>
      </c>
      <c r="J16" s="216">
        <v>0</v>
      </c>
      <c r="K16" s="220"/>
    </row>
    <row r="17" spans="1:32">
      <c r="A17" s="26"/>
      <c r="B17" s="27"/>
      <c r="C17" s="28" t="s">
        <v>11</v>
      </c>
      <c r="D17" s="29"/>
      <c r="E17" s="30"/>
      <c r="F17" s="219">
        <v>0</v>
      </c>
      <c r="G17" s="217"/>
      <c r="H17" s="219">
        <v>0</v>
      </c>
      <c r="I17" s="219">
        <v>0</v>
      </c>
      <c r="J17" s="219">
        <v>0</v>
      </c>
      <c r="K17" s="220"/>
    </row>
    <row r="18" spans="1:32">
      <c r="A18" s="233">
        <v>4</v>
      </c>
      <c r="B18" s="234" t="s">
        <v>12</v>
      </c>
      <c r="C18" s="235" t="s">
        <v>15</v>
      </c>
      <c r="D18" s="236"/>
      <c r="E18" s="237"/>
      <c r="F18" s="238">
        <v>0</v>
      </c>
      <c r="G18" s="239">
        <f>F18-F19</f>
        <v>0</v>
      </c>
      <c r="H18" s="238">
        <v>0</v>
      </c>
      <c r="I18" s="238">
        <v>0</v>
      </c>
      <c r="J18" s="238">
        <v>0</v>
      </c>
      <c r="K18" s="240"/>
    </row>
    <row r="19" spans="1:32">
      <c r="A19" s="233"/>
      <c r="B19" s="234"/>
      <c r="C19" s="235" t="s">
        <v>11</v>
      </c>
      <c r="D19" s="236"/>
      <c r="E19" s="237"/>
      <c r="F19" s="242">
        <v>0</v>
      </c>
      <c r="G19" s="239"/>
      <c r="H19" s="242">
        <v>0</v>
      </c>
      <c r="I19" s="242">
        <v>0</v>
      </c>
      <c r="J19" s="242">
        <v>0</v>
      </c>
      <c r="K19" s="240"/>
    </row>
    <row r="20" spans="1:32">
      <c r="A20" s="26">
        <v>5</v>
      </c>
      <c r="B20" s="27" t="s">
        <v>12</v>
      </c>
      <c r="C20" s="28" t="s">
        <v>16</v>
      </c>
      <c r="D20" s="29"/>
      <c r="E20" s="30"/>
      <c r="F20" s="216">
        <v>1749000</v>
      </c>
      <c r="G20" s="217">
        <f>F20-F21</f>
        <v>0</v>
      </c>
      <c r="H20" s="216">
        <v>1749000</v>
      </c>
      <c r="I20" s="216">
        <v>1749000</v>
      </c>
      <c r="J20" s="216">
        <v>1749000</v>
      </c>
      <c r="K20" s="220" t="s">
        <v>110</v>
      </c>
    </row>
    <row r="21" spans="1:32">
      <c r="A21" s="26"/>
      <c r="B21" s="27"/>
      <c r="C21" s="28" t="s">
        <v>11</v>
      </c>
      <c r="D21" s="29"/>
      <c r="E21" s="30"/>
      <c r="F21" s="219">
        <v>1749000</v>
      </c>
      <c r="G21" s="217"/>
      <c r="H21" s="219">
        <v>2171200</v>
      </c>
      <c r="I21" s="219">
        <v>1796000</v>
      </c>
      <c r="J21" s="219">
        <v>1758200</v>
      </c>
      <c r="K21" s="220" t="s">
        <v>111</v>
      </c>
    </row>
    <row r="22" spans="1:32">
      <c r="A22" s="233">
        <v>6</v>
      </c>
      <c r="B22" s="234" t="s">
        <v>12</v>
      </c>
      <c r="C22" s="235" t="s">
        <v>17</v>
      </c>
      <c r="D22" s="236"/>
      <c r="E22" s="237"/>
      <c r="F22" s="238">
        <v>914300</v>
      </c>
      <c r="G22" s="239">
        <f>F22-F23</f>
        <v>0</v>
      </c>
      <c r="H22" s="238">
        <v>914300</v>
      </c>
      <c r="I22" s="238">
        <v>914300</v>
      </c>
      <c r="J22" s="238">
        <v>914300</v>
      </c>
      <c r="K22" s="240"/>
    </row>
    <row r="23" spans="1:32">
      <c r="A23" s="233"/>
      <c r="B23" s="234"/>
      <c r="C23" s="235" t="s">
        <v>11</v>
      </c>
      <c r="D23" s="236"/>
      <c r="E23" s="237"/>
      <c r="F23" s="242">
        <v>914300</v>
      </c>
      <c r="G23" s="239"/>
      <c r="H23" s="242">
        <v>914300</v>
      </c>
      <c r="I23" s="242">
        <v>914300</v>
      </c>
      <c r="J23" s="242">
        <v>914300</v>
      </c>
      <c r="K23" s="240"/>
    </row>
    <row r="24" spans="1:32">
      <c r="A24" s="26">
        <v>7</v>
      </c>
      <c r="B24" s="27" t="s">
        <v>12</v>
      </c>
      <c r="C24" s="28" t="s">
        <v>18</v>
      </c>
      <c r="D24" s="29"/>
      <c r="E24" s="30"/>
      <c r="F24" s="216">
        <v>878960</v>
      </c>
      <c r="G24" s="217">
        <f>F24-F25</f>
        <v>0</v>
      </c>
      <c r="H24" s="216">
        <v>878960</v>
      </c>
      <c r="I24" s="216">
        <v>878960</v>
      </c>
      <c r="J24" s="216">
        <v>878960</v>
      </c>
      <c r="K24" s="220"/>
    </row>
    <row r="25" spans="1:32">
      <c r="A25" s="26"/>
      <c r="B25" s="27"/>
      <c r="C25" s="28" t="s">
        <v>11</v>
      </c>
      <c r="D25" s="29"/>
      <c r="E25" s="30"/>
      <c r="F25" s="219">
        <v>878960</v>
      </c>
      <c r="G25" s="217"/>
      <c r="H25" s="219">
        <v>878960</v>
      </c>
      <c r="I25" s="219">
        <v>878960</v>
      </c>
      <c r="J25" s="219">
        <v>878960</v>
      </c>
      <c r="K25" s="220"/>
    </row>
    <row r="26" spans="1:32">
      <c r="A26" s="233">
        <v>8</v>
      </c>
      <c r="B26" s="234" t="s">
        <v>12</v>
      </c>
      <c r="C26" s="235" t="s">
        <v>19</v>
      </c>
      <c r="D26" s="236"/>
      <c r="E26" s="237"/>
      <c r="F26" s="238">
        <v>0</v>
      </c>
      <c r="G26" s="239">
        <f>F26-F27</f>
        <v>0</v>
      </c>
      <c r="H26" s="238">
        <v>0</v>
      </c>
      <c r="I26" s="238">
        <v>0</v>
      </c>
      <c r="J26" s="238">
        <v>0</v>
      </c>
      <c r="K26" s="240"/>
    </row>
    <row r="27" spans="1:32">
      <c r="A27" s="233"/>
      <c r="B27" s="234"/>
      <c r="C27" s="235" t="s">
        <v>11</v>
      </c>
      <c r="D27" s="236"/>
      <c r="E27" s="237"/>
      <c r="F27" s="242">
        <v>0</v>
      </c>
      <c r="G27" s="239"/>
      <c r="H27" s="242">
        <v>0</v>
      </c>
      <c r="I27" s="242">
        <v>0</v>
      </c>
      <c r="J27" s="242">
        <v>0</v>
      </c>
      <c r="K27" s="240"/>
    </row>
    <row r="28" spans="1:32">
      <c r="A28" s="26">
        <v>9</v>
      </c>
      <c r="B28" s="28" t="s">
        <v>20</v>
      </c>
      <c r="C28" s="28" t="s">
        <v>21</v>
      </c>
      <c r="D28" s="29"/>
      <c r="E28" s="30"/>
      <c r="F28" s="216">
        <v>0</v>
      </c>
      <c r="G28" s="217">
        <f>F28-F29</f>
        <v>0</v>
      </c>
      <c r="H28" s="216">
        <v>0</v>
      </c>
      <c r="I28" s="216">
        <v>0</v>
      </c>
      <c r="J28" s="216">
        <v>0</v>
      </c>
      <c r="K28" s="220"/>
    </row>
    <row r="29" spans="1:32">
      <c r="A29" s="26"/>
      <c r="B29" s="27"/>
      <c r="C29" s="28" t="s">
        <v>11</v>
      </c>
      <c r="D29" s="29"/>
      <c r="E29" s="30"/>
      <c r="F29" s="219">
        <v>0</v>
      </c>
      <c r="G29" s="217"/>
      <c r="H29" s="219">
        <v>0</v>
      </c>
      <c r="I29" s="219">
        <v>0</v>
      </c>
      <c r="J29" s="219">
        <v>0</v>
      </c>
      <c r="K29" s="220"/>
    </row>
    <row r="30" spans="1:32" s="31" customFormat="1">
      <c r="A30" s="267">
        <v>10</v>
      </c>
      <c r="B30" s="243" t="s">
        <v>22</v>
      </c>
      <c r="C30" s="244" t="s">
        <v>23</v>
      </c>
      <c r="D30" s="244"/>
      <c r="E30" s="265"/>
      <c r="F30" s="245">
        <f>F12+F14+F16+F18+F20+F22+F24+F26+F28</f>
        <v>5240460</v>
      </c>
      <c r="G30" s="246"/>
      <c r="H30" s="245">
        <f t="shared" ref="H30:J31" si="0">H12+H14+H16+H18+H20+H22+H24+H26+H28</f>
        <v>5240240</v>
      </c>
      <c r="I30" s="245">
        <f t="shared" si="0"/>
        <v>5240020</v>
      </c>
      <c r="J30" s="245">
        <f t="shared" si="0"/>
        <v>5239480</v>
      </c>
      <c r="K30" s="24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s="31" customFormat="1">
      <c r="A31" s="268"/>
      <c r="B31" s="248"/>
      <c r="C31" s="249" t="s">
        <v>11</v>
      </c>
      <c r="D31" s="249"/>
      <c r="E31" s="266"/>
      <c r="F31" s="250">
        <f>F13+F15+F17+F19+F21+F23+F25+F27+F29</f>
        <v>5240460</v>
      </c>
      <c r="G31" s="251"/>
      <c r="H31" s="250">
        <f t="shared" si="0"/>
        <v>5662440</v>
      </c>
      <c r="I31" s="250">
        <f t="shared" si="0"/>
        <v>5287020</v>
      </c>
      <c r="J31" s="250">
        <f t="shared" si="0"/>
        <v>5248680</v>
      </c>
      <c r="K31" s="252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s="31" customFormat="1">
      <c r="A32" s="269"/>
      <c r="B32" s="32"/>
      <c r="C32" s="33" t="s">
        <v>24</v>
      </c>
      <c r="D32" s="33"/>
      <c r="E32" s="34"/>
      <c r="F32" s="221"/>
      <c r="G32" s="222">
        <f>SUM(G12:G29)</f>
        <v>0</v>
      </c>
      <c r="H32" s="222">
        <f>H30-H31</f>
        <v>-422200</v>
      </c>
      <c r="I32" s="222">
        <f>I30-I31</f>
        <v>-47000</v>
      </c>
      <c r="J32" s="222">
        <f>J30-J31</f>
        <v>-9200</v>
      </c>
      <c r="K32" s="223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>
      <c r="A33" s="37">
        <v>11</v>
      </c>
      <c r="B33" s="28" t="s">
        <v>25</v>
      </c>
      <c r="C33" s="28" t="s">
        <v>60</v>
      </c>
      <c r="D33" s="38"/>
      <c r="E33" s="30"/>
      <c r="F33" s="216">
        <v>22962374.84</v>
      </c>
      <c r="G33" s="217">
        <f>F33-F34</f>
        <v>-17970.60000000149</v>
      </c>
      <c r="H33" s="216">
        <v>22962374.84</v>
      </c>
      <c r="I33" s="216">
        <v>22962374.84</v>
      </c>
      <c r="J33" s="216">
        <v>22962374.84</v>
      </c>
      <c r="K33" s="220" t="s">
        <v>97</v>
      </c>
    </row>
    <row r="34" spans="1:32">
      <c r="A34" s="26"/>
      <c r="B34" s="27"/>
      <c r="C34" s="28" t="s">
        <v>11</v>
      </c>
      <c r="D34" s="29"/>
      <c r="E34" s="30"/>
      <c r="F34" s="219">
        <v>22980345.440000001</v>
      </c>
      <c r="G34" s="217"/>
      <c r="H34" s="219">
        <v>22962374.84</v>
      </c>
      <c r="I34" s="219">
        <v>22962374.84</v>
      </c>
      <c r="J34" s="219">
        <v>22962374.84</v>
      </c>
      <c r="K34" s="220"/>
    </row>
    <row r="35" spans="1:32">
      <c r="A35" s="253">
        <v>12</v>
      </c>
      <c r="B35" s="235" t="s">
        <v>25</v>
      </c>
      <c r="C35" s="235" t="s">
        <v>61</v>
      </c>
      <c r="D35" s="254"/>
      <c r="E35" s="237"/>
      <c r="F35" s="238">
        <v>0</v>
      </c>
      <c r="G35" s="239">
        <f>F35-F36</f>
        <v>0</v>
      </c>
      <c r="H35" s="238">
        <v>0</v>
      </c>
      <c r="I35" s="238">
        <v>0</v>
      </c>
      <c r="J35" s="238">
        <v>0</v>
      </c>
      <c r="K35" s="240"/>
    </row>
    <row r="36" spans="1:32">
      <c r="A36" s="233"/>
      <c r="B36" s="234"/>
      <c r="C36" s="235" t="s">
        <v>11</v>
      </c>
      <c r="D36" s="236"/>
      <c r="E36" s="237"/>
      <c r="F36" s="242">
        <v>0</v>
      </c>
      <c r="G36" s="239"/>
      <c r="H36" s="242">
        <v>0</v>
      </c>
      <c r="I36" s="242">
        <v>0</v>
      </c>
      <c r="J36" s="242">
        <v>0</v>
      </c>
      <c r="K36" s="240"/>
    </row>
    <row r="37" spans="1:32">
      <c r="A37" s="37">
        <v>13</v>
      </c>
      <c r="B37" s="28" t="s">
        <v>25</v>
      </c>
      <c r="C37" s="28" t="s">
        <v>70</v>
      </c>
      <c r="D37" s="5"/>
      <c r="E37" s="30"/>
      <c r="F37" s="216">
        <v>34562320</v>
      </c>
      <c r="G37" s="217">
        <f>F37-F38</f>
        <v>0</v>
      </c>
      <c r="H37" s="216">
        <v>34818620</v>
      </c>
      <c r="I37" s="216">
        <v>34961120</v>
      </c>
      <c r="J37" s="216">
        <v>35166820</v>
      </c>
      <c r="K37" s="220"/>
    </row>
    <row r="38" spans="1:32">
      <c r="A38" s="26"/>
      <c r="B38" s="27"/>
      <c r="C38" s="28" t="s">
        <v>11</v>
      </c>
      <c r="D38" s="29"/>
      <c r="E38" s="30"/>
      <c r="F38" s="219">
        <v>34562320</v>
      </c>
      <c r="G38" s="217"/>
      <c r="H38" s="219">
        <v>34818620</v>
      </c>
      <c r="I38" s="219">
        <v>34961120</v>
      </c>
      <c r="J38" s="219">
        <v>35166820</v>
      </c>
      <c r="K38" s="220"/>
    </row>
    <row r="39" spans="1:32">
      <c r="A39" s="253">
        <v>14</v>
      </c>
      <c r="B39" s="235" t="s">
        <v>25</v>
      </c>
      <c r="C39" s="235" t="s">
        <v>26</v>
      </c>
      <c r="D39" s="254"/>
      <c r="E39" s="237"/>
      <c r="F39" s="238">
        <v>1731900</v>
      </c>
      <c r="G39" s="239">
        <f>F39-F40</f>
        <v>0</v>
      </c>
      <c r="H39" s="238">
        <v>1731900</v>
      </c>
      <c r="I39" s="238">
        <v>1731900</v>
      </c>
      <c r="J39" s="238">
        <v>1731900</v>
      </c>
      <c r="K39" s="240"/>
    </row>
    <row r="40" spans="1:32">
      <c r="A40" s="233"/>
      <c r="B40" s="234"/>
      <c r="C40" s="235" t="s">
        <v>11</v>
      </c>
      <c r="D40" s="236"/>
      <c r="E40" s="237"/>
      <c r="F40" s="242">
        <v>1731900</v>
      </c>
      <c r="G40" s="239"/>
      <c r="H40" s="242">
        <v>1731900</v>
      </c>
      <c r="I40" s="242">
        <v>1731900</v>
      </c>
      <c r="J40" s="242">
        <v>1731900</v>
      </c>
      <c r="K40" s="240"/>
    </row>
    <row r="41" spans="1:32">
      <c r="A41" s="37">
        <v>15</v>
      </c>
      <c r="B41" s="28" t="s">
        <v>25</v>
      </c>
      <c r="C41" s="28" t="s">
        <v>62</v>
      </c>
      <c r="D41" s="5"/>
      <c r="E41" s="30"/>
      <c r="F41" s="216">
        <v>222500</v>
      </c>
      <c r="G41" s="217">
        <f>F41-F42</f>
        <v>0</v>
      </c>
      <c r="H41" s="216">
        <v>222500</v>
      </c>
      <c r="I41" s="216">
        <v>212500</v>
      </c>
      <c r="J41" s="216">
        <v>212500</v>
      </c>
      <c r="K41" s="220"/>
    </row>
    <row r="42" spans="1:32">
      <c r="A42" s="26"/>
      <c r="B42" s="27"/>
      <c r="C42" s="28" t="s">
        <v>11</v>
      </c>
      <c r="D42" s="29"/>
      <c r="E42" s="30"/>
      <c r="F42" s="219">
        <v>222500</v>
      </c>
      <c r="G42" s="217"/>
      <c r="H42" s="219">
        <v>222500</v>
      </c>
      <c r="I42" s="219">
        <v>212500</v>
      </c>
      <c r="J42" s="219">
        <v>212500</v>
      </c>
      <c r="K42" s="220"/>
    </row>
    <row r="43" spans="1:32">
      <c r="A43" s="253">
        <v>16</v>
      </c>
      <c r="B43" s="235" t="s">
        <v>25</v>
      </c>
      <c r="C43" s="235" t="s">
        <v>63</v>
      </c>
      <c r="D43" s="254"/>
      <c r="E43" s="237"/>
      <c r="F43" s="238">
        <v>205180</v>
      </c>
      <c r="G43" s="239">
        <f>F43-F44</f>
        <v>-55000</v>
      </c>
      <c r="H43" s="238">
        <v>205180</v>
      </c>
      <c r="I43" s="238">
        <v>205180</v>
      </c>
      <c r="J43" s="238">
        <v>205180</v>
      </c>
      <c r="K43" s="240" t="s">
        <v>105</v>
      </c>
    </row>
    <row r="44" spans="1:32">
      <c r="A44" s="233"/>
      <c r="B44" s="234"/>
      <c r="C44" s="235" t="s">
        <v>11</v>
      </c>
      <c r="D44" s="236"/>
      <c r="E44" s="237"/>
      <c r="F44" s="242">
        <v>260180</v>
      </c>
      <c r="G44" s="239"/>
      <c r="H44" s="242">
        <v>260180</v>
      </c>
      <c r="I44" s="242">
        <v>260180</v>
      </c>
      <c r="J44" s="242">
        <v>260180</v>
      </c>
      <c r="K44" s="240" t="s">
        <v>106</v>
      </c>
    </row>
    <row r="45" spans="1:32" s="31" customFormat="1">
      <c r="A45" s="260">
        <v>17</v>
      </c>
      <c r="B45" s="243" t="s">
        <v>22</v>
      </c>
      <c r="C45" s="244" t="s">
        <v>64</v>
      </c>
      <c r="D45" s="244"/>
      <c r="E45" s="265"/>
      <c r="F45" s="245">
        <f>F33+F35+F37+F39+F41+F43</f>
        <v>59684274.840000004</v>
      </c>
      <c r="G45" s="246"/>
      <c r="H45" s="245">
        <f t="shared" ref="H45:J46" si="1">H33+H35+H37+H39+H41+H43</f>
        <v>59940574.840000004</v>
      </c>
      <c r="I45" s="245">
        <f t="shared" si="1"/>
        <v>60073074.840000004</v>
      </c>
      <c r="J45" s="245">
        <f t="shared" si="1"/>
        <v>60278774.840000004</v>
      </c>
      <c r="K45" s="24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31" customFormat="1">
      <c r="A46" s="261"/>
      <c r="B46" s="248"/>
      <c r="C46" s="249" t="s">
        <v>11</v>
      </c>
      <c r="D46" s="249"/>
      <c r="E46" s="266"/>
      <c r="F46" s="250">
        <f>F34+F36+F38+F40+F42+F44</f>
        <v>59757245.439999998</v>
      </c>
      <c r="G46" s="251"/>
      <c r="H46" s="250">
        <f t="shared" si="1"/>
        <v>59995574.840000004</v>
      </c>
      <c r="I46" s="250">
        <f t="shared" si="1"/>
        <v>60128074.840000004</v>
      </c>
      <c r="J46" s="250">
        <f t="shared" si="1"/>
        <v>60333774.840000004</v>
      </c>
      <c r="K46" s="252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31" customFormat="1">
      <c r="A47" s="262"/>
      <c r="B47" s="32"/>
      <c r="C47" s="33" t="s">
        <v>24</v>
      </c>
      <c r="D47" s="33"/>
      <c r="E47" s="34"/>
      <c r="F47" s="35"/>
      <c r="G47" s="36">
        <f>SUM(G33:G44)</f>
        <v>-72970.60000000149</v>
      </c>
      <c r="H47" s="36">
        <f>H45-H46</f>
        <v>-55000</v>
      </c>
      <c r="I47" s="36">
        <f>I45-I46</f>
        <v>-55000</v>
      </c>
      <c r="J47" s="36">
        <f>J45-J46</f>
        <v>-55000</v>
      </c>
      <c r="K47" s="179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31" customFormat="1">
      <c r="A48" s="270">
        <v>18</v>
      </c>
      <c r="B48" s="39" t="s">
        <v>22</v>
      </c>
      <c r="C48" s="40" t="s">
        <v>27</v>
      </c>
      <c r="D48" s="40"/>
      <c r="E48" s="41"/>
      <c r="F48" s="42">
        <f>F30-F45</f>
        <v>-54443814.840000004</v>
      </c>
      <c r="G48" s="43"/>
      <c r="H48" s="42">
        <f t="shared" ref="H48:J49" si="2">H30-H45</f>
        <v>-54700334.840000004</v>
      </c>
      <c r="I48" s="42">
        <f t="shared" si="2"/>
        <v>-54833054.840000004</v>
      </c>
      <c r="J48" s="42">
        <f t="shared" si="2"/>
        <v>-55039294.840000004</v>
      </c>
      <c r="K48" s="180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</row>
    <row r="49" spans="1:32" s="31" customFormat="1">
      <c r="A49" s="271"/>
      <c r="B49" s="44"/>
      <c r="C49" s="45" t="s">
        <v>11</v>
      </c>
      <c r="D49" s="45"/>
      <c r="E49" s="46"/>
      <c r="F49" s="47">
        <f>F31-F46</f>
        <v>-54516785.439999998</v>
      </c>
      <c r="G49" s="48"/>
      <c r="H49" s="47">
        <f t="shared" si="2"/>
        <v>-54333134.840000004</v>
      </c>
      <c r="I49" s="47">
        <f t="shared" si="2"/>
        <v>-54841054.840000004</v>
      </c>
      <c r="J49" s="47">
        <f t="shared" si="2"/>
        <v>-55085094.840000004</v>
      </c>
      <c r="K49" s="181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31" customFormat="1">
      <c r="A50" s="272"/>
      <c r="B50" s="49"/>
      <c r="C50" s="50" t="s">
        <v>117</v>
      </c>
      <c r="D50" s="50"/>
      <c r="E50" s="51"/>
      <c r="F50" s="52"/>
      <c r="G50" s="53">
        <f>F48-F49</f>
        <v>72970.59999999404</v>
      </c>
      <c r="H50" s="53">
        <f>H48-H49</f>
        <v>-367200</v>
      </c>
      <c r="I50" s="53">
        <f>I48-I49</f>
        <v>8000</v>
      </c>
      <c r="J50" s="53">
        <f>J48-J49</f>
        <v>45800</v>
      </c>
      <c r="K50" s="182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>
      <c r="A51" s="37">
        <v>19</v>
      </c>
      <c r="B51" s="28" t="s">
        <v>12</v>
      </c>
      <c r="C51" s="28" t="s">
        <v>28</v>
      </c>
      <c r="D51" s="5"/>
      <c r="E51" s="30"/>
      <c r="F51" s="216">
        <v>0</v>
      </c>
      <c r="G51" s="217">
        <f>F51-F52</f>
        <v>0</v>
      </c>
      <c r="H51" s="216">
        <v>0</v>
      </c>
      <c r="I51" s="216">
        <v>0</v>
      </c>
      <c r="J51" s="216">
        <v>0</v>
      </c>
      <c r="K51" s="220"/>
    </row>
    <row r="52" spans="1:32">
      <c r="A52" s="26"/>
      <c r="B52" s="27"/>
      <c r="C52" s="28" t="s">
        <v>11</v>
      </c>
      <c r="D52" s="29"/>
      <c r="E52" s="30"/>
      <c r="F52" s="219">
        <v>0</v>
      </c>
      <c r="G52" s="217"/>
      <c r="H52" s="219">
        <v>0</v>
      </c>
      <c r="I52" s="219">
        <v>0</v>
      </c>
      <c r="J52" s="219">
        <v>0</v>
      </c>
      <c r="K52" s="220"/>
    </row>
    <row r="53" spans="1:32">
      <c r="A53" s="37">
        <v>20</v>
      </c>
      <c r="B53" s="28" t="s">
        <v>25</v>
      </c>
      <c r="C53" s="28" t="s">
        <v>65</v>
      </c>
      <c r="D53" s="5"/>
      <c r="E53" s="30"/>
      <c r="F53" s="216">
        <v>0</v>
      </c>
      <c r="G53" s="217">
        <f>F53-F54</f>
        <v>0</v>
      </c>
      <c r="H53" s="216">
        <v>0</v>
      </c>
      <c r="I53" s="216">
        <v>0</v>
      </c>
      <c r="J53" s="216">
        <v>0</v>
      </c>
      <c r="K53" s="220"/>
    </row>
    <row r="54" spans="1:32">
      <c r="A54" s="26"/>
      <c r="B54" s="27"/>
      <c r="C54" s="28" t="s">
        <v>11</v>
      </c>
      <c r="D54" s="29"/>
      <c r="E54" s="30"/>
      <c r="F54" s="219">
        <v>0</v>
      </c>
      <c r="G54" s="217"/>
      <c r="H54" s="219">
        <v>0</v>
      </c>
      <c r="I54" s="219">
        <v>0</v>
      </c>
      <c r="J54" s="219">
        <v>0</v>
      </c>
      <c r="K54" s="220"/>
    </row>
    <row r="55" spans="1:32" s="31" customFormat="1">
      <c r="A55" s="270">
        <v>21</v>
      </c>
      <c r="B55" s="39" t="s">
        <v>22</v>
      </c>
      <c r="C55" s="40" t="s">
        <v>29</v>
      </c>
      <c r="D55" s="40"/>
      <c r="E55" s="41"/>
      <c r="F55" s="42">
        <f>F51-F53</f>
        <v>0</v>
      </c>
      <c r="G55" s="43"/>
      <c r="H55" s="42">
        <f t="shared" ref="H55:J56" si="3">H51-H53</f>
        <v>0</v>
      </c>
      <c r="I55" s="42">
        <f t="shared" si="3"/>
        <v>0</v>
      </c>
      <c r="J55" s="42">
        <f t="shared" si="3"/>
        <v>0</v>
      </c>
      <c r="K55" s="180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31" customFormat="1">
      <c r="A56" s="271"/>
      <c r="B56" s="44"/>
      <c r="C56" s="45" t="s">
        <v>11</v>
      </c>
      <c r="D56" s="45"/>
      <c r="E56" s="46"/>
      <c r="F56" s="47">
        <f>F52-F54</f>
        <v>0</v>
      </c>
      <c r="G56" s="48"/>
      <c r="H56" s="47">
        <f t="shared" si="3"/>
        <v>0</v>
      </c>
      <c r="I56" s="47">
        <f t="shared" si="3"/>
        <v>0</v>
      </c>
      <c r="J56" s="47">
        <f t="shared" si="3"/>
        <v>0</v>
      </c>
      <c r="K56" s="181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</row>
    <row r="57" spans="1:32" s="31" customFormat="1">
      <c r="A57" s="272"/>
      <c r="B57" s="49"/>
      <c r="C57" s="50" t="s">
        <v>24</v>
      </c>
      <c r="D57" s="50"/>
      <c r="E57" s="51"/>
      <c r="F57" s="52"/>
      <c r="G57" s="53">
        <f>F55-F56</f>
        <v>0</v>
      </c>
      <c r="H57" s="53">
        <f>H55-H56</f>
        <v>0</v>
      </c>
      <c r="I57" s="53">
        <f>I55-I56</f>
        <v>0</v>
      </c>
      <c r="J57" s="53">
        <f>J55-J56</f>
        <v>0</v>
      </c>
      <c r="K57" s="182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</row>
    <row r="58" spans="1:32" s="31" customFormat="1">
      <c r="A58" s="270">
        <v>22</v>
      </c>
      <c r="B58" s="39" t="s">
        <v>22</v>
      </c>
      <c r="C58" s="40" t="s">
        <v>30</v>
      </c>
      <c r="D58" s="40"/>
      <c r="E58" s="41"/>
      <c r="F58" s="42">
        <f>F48+F55</f>
        <v>-54443814.840000004</v>
      </c>
      <c r="G58" s="43"/>
      <c r="H58" s="42">
        <f t="shared" ref="H58:J59" si="4">H48+H55</f>
        <v>-54700334.840000004</v>
      </c>
      <c r="I58" s="42">
        <f t="shared" si="4"/>
        <v>-54833054.840000004</v>
      </c>
      <c r="J58" s="42">
        <f t="shared" si="4"/>
        <v>-55039294.840000004</v>
      </c>
      <c r="K58" s="180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</row>
    <row r="59" spans="1:32" s="31" customFormat="1">
      <c r="A59" s="271"/>
      <c r="B59" s="44"/>
      <c r="C59" s="45" t="s">
        <v>11</v>
      </c>
      <c r="D59" s="45"/>
      <c r="E59" s="46"/>
      <c r="F59" s="47">
        <f>F49+F56</f>
        <v>-54516785.439999998</v>
      </c>
      <c r="G59" s="48"/>
      <c r="H59" s="47">
        <f t="shared" si="4"/>
        <v>-54333134.840000004</v>
      </c>
      <c r="I59" s="47">
        <f t="shared" si="4"/>
        <v>-54841054.840000004</v>
      </c>
      <c r="J59" s="47">
        <f t="shared" si="4"/>
        <v>-55085094.840000004</v>
      </c>
      <c r="K59" s="181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</row>
    <row r="60" spans="1:32" s="31" customFormat="1">
      <c r="A60" s="272"/>
      <c r="B60" s="49"/>
      <c r="C60" s="50" t="s">
        <v>24</v>
      </c>
      <c r="D60" s="50"/>
      <c r="E60" s="51"/>
      <c r="F60" s="52"/>
      <c r="G60" s="53">
        <f>F58-F59</f>
        <v>72970.59999999404</v>
      </c>
      <c r="H60" s="53">
        <f>H58-H59</f>
        <v>-367200</v>
      </c>
      <c r="I60" s="53">
        <f>I58-I59</f>
        <v>8000</v>
      </c>
      <c r="J60" s="53">
        <f>J58-J59</f>
        <v>45800</v>
      </c>
      <c r="K60" s="182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2">
      <c r="A61" s="37">
        <v>23</v>
      </c>
      <c r="B61" s="28" t="s">
        <v>12</v>
      </c>
      <c r="C61" s="28" t="s">
        <v>31</v>
      </c>
      <c r="D61" s="54"/>
      <c r="E61" s="30"/>
      <c r="F61" s="216">
        <v>0</v>
      </c>
      <c r="G61" s="217">
        <f>F61-F62</f>
        <v>0</v>
      </c>
      <c r="H61" s="216">
        <v>0</v>
      </c>
      <c r="I61" s="216">
        <v>0</v>
      </c>
      <c r="J61" s="216">
        <v>0</v>
      </c>
      <c r="K61" s="220"/>
    </row>
    <row r="62" spans="1:32">
      <c r="A62" s="26"/>
      <c r="B62" s="27"/>
      <c r="C62" s="28" t="s">
        <v>11</v>
      </c>
      <c r="D62" s="29"/>
      <c r="E62" s="30"/>
      <c r="F62" s="219">
        <v>0</v>
      </c>
      <c r="G62" s="217"/>
      <c r="H62" s="219">
        <v>0</v>
      </c>
      <c r="I62" s="219">
        <v>0</v>
      </c>
      <c r="J62" s="219">
        <v>0</v>
      </c>
      <c r="K62" s="220"/>
    </row>
    <row r="63" spans="1:32">
      <c r="A63" s="37">
        <v>24</v>
      </c>
      <c r="B63" s="28" t="s">
        <v>25</v>
      </c>
      <c r="C63" s="28" t="s">
        <v>66</v>
      </c>
      <c r="D63" s="54"/>
      <c r="E63" s="30"/>
      <c r="F63" s="216">
        <v>0</v>
      </c>
      <c r="G63" s="217">
        <f>F63-F64</f>
        <v>0</v>
      </c>
      <c r="H63" s="216">
        <v>0</v>
      </c>
      <c r="I63" s="216">
        <v>0</v>
      </c>
      <c r="J63" s="216">
        <v>0</v>
      </c>
      <c r="K63" s="220"/>
    </row>
    <row r="64" spans="1:32">
      <c r="A64" s="26"/>
      <c r="B64" s="27"/>
      <c r="C64" s="28" t="s">
        <v>11</v>
      </c>
      <c r="D64" s="29"/>
      <c r="E64" s="30"/>
      <c r="F64" s="219">
        <v>0</v>
      </c>
      <c r="G64" s="217"/>
      <c r="H64" s="219">
        <v>0</v>
      </c>
      <c r="I64" s="219">
        <v>0</v>
      </c>
      <c r="J64" s="219">
        <v>0</v>
      </c>
      <c r="K64" s="220"/>
    </row>
    <row r="65" spans="1:32" s="31" customFormat="1">
      <c r="A65" s="270">
        <v>25</v>
      </c>
      <c r="B65" s="39" t="s">
        <v>22</v>
      </c>
      <c r="C65" s="40" t="s">
        <v>32</v>
      </c>
      <c r="D65" s="40"/>
      <c r="E65" s="41"/>
      <c r="F65" s="42">
        <f>F61-F63</f>
        <v>0</v>
      </c>
      <c r="G65" s="43"/>
      <c r="H65" s="42">
        <f t="shared" ref="H65:J66" si="5">H61-H63</f>
        <v>0</v>
      </c>
      <c r="I65" s="42">
        <f t="shared" si="5"/>
        <v>0</v>
      </c>
      <c r="J65" s="42">
        <f t="shared" si="5"/>
        <v>0</v>
      </c>
      <c r="K65" s="180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</row>
    <row r="66" spans="1:32" s="31" customFormat="1">
      <c r="A66" s="271"/>
      <c r="B66" s="44"/>
      <c r="C66" s="45" t="s">
        <v>11</v>
      </c>
      <c r="D66" s="45"/>
      <c r="E66" s="46"/>
      <c r="F66" s="47">
        <f>F62-F64</f>
        <v>0</v>
      </c>
      <c r="G66" s="48"/>
      <c r="H66" s="47">
        <f t="shared" si="5"/>
        <v>0</v>
      </c>
      <c r="I66" s="47">
        <f t="shared" si="5"/>
        <v>0</v>
      </c>
      <c r="J66" s="47">
        <f t="shared" si="5"/>
        <v>0</v>
      </c>
      <c r="K66" s="181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s="31" customFormat="1">
      <c r="A67" s="272"/>
      <c r="B67" s="49"/>
      <c r="C67" s="50" t="s">
        <v>24</v>
      </c>
      <c r="D67" s="50"/>
      <c r="E67" s="51"/>
      <c r="F67" s="52"/>
      <c r="G67" s="53">
        <f>F65-F66</f>
        <v>0</v>
      </c>
      <c r="H67" s="53">
        <f>H65-H66</f>
        <v>0</v>
      </c>
      <c r="I67" s="53">
        <f>I65-I66</f>
        <v>0</v>
      </c>
      <c r="J67" s="53">
        <f>J65-J66</f>
        <v>0</v>
      </c>
      <c r="K67" s="182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s="31" customFormat="1">
      <c r="A68" s="273">
        <v>26</v>
      </c>
      <c r="B68" s="55" t="s">
        <v>22</v>
      </c>
      <c r="C68" s="55" t="s">
        <v>33</v>
      </c>
      <c r="D68" s="56"/>
      <c r="E68" s="41"/>
      <c r="F68" s="42">
        <f>F58+F65</f>
        <v>-54443814.840000004</v>
      </c>
      <c r="G68" s="42"/>
      <c r="H68" s="42">
        <f>H58+H65</f>
        <v>-54700334.840000004</v>
      </c>
      <c r="I68" s="42">
        <f>I58+I65</f>
        <v>-54833054.840000004</v>
      </c>
      <c r="J68" s="42">
        <f>J58+J65</f>
        <v>-55039294.840000004</v>
      </c>
      <c r="K68" s="180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</row>
    <row r="69" spans="1:32">
      <c r="A69" s="274"/>
      <c r="B69" s="57"/>
      <c r="C69" s="57" t="s">
        <v>34</v>
      </c>
      <c r="D69" s="58"/>
      <c r="E69" s="59"/>
      <c r="F69" s="60"/>
      <c r="G69" s="60"/>
      <c r="H69" s="60"/>
      <c r="I69" s="60"/>
      <c r="J69" s="60"/>
      <c r="K69" s="183"/>
    </row>
    <row r="70" spans="1:32" s="31" customFormat="1">
      <c r="A70" s="274"/>
      <c r="B70" s="44"/>
      <c r="C70" s="45" t="s">
        <v>11</v>
      </c>
      <c r="D70" s="45"/>
      <c r="E70" s="61"/>
      <c r="F70" s="47">
        <f>F59+F66</f>
        <v>-54516785.439999998</v>
      </c>
      <c r="G70" s="48"/>
      <c r="H70" s="47">
        <f>H59+H66</f>
        <v>-54333134.840000004</v>
      </c>
      <c r="I70" s="47">
        <f>I59+I66</f>
        <v>-54841054.840000004</v>
      </c>
      <c r="J70" s="47">
        <f>J59+J66</f>
        <v>-55085094.840000004</v>
      </c>
      <c r="K70" s="181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</row>
    <row r="71" spans="1:32" s="31" customFormat="1">
      <c r="A71" s="275"/>
      <c r="B71" s="49"/>
      <c r="C71" s="50" t="s">
        <v>24</v>
      </c>
      <c r="D71" s="50"/>
      <c r="E71" s="51"/>
      <c r="F71" s="52"/>
      <c r="G71" s="53">
        <f>F68-F70</f>
        <v>72970.59999999404</v>
      </c>
      <c r="H71" s="53">
        <f>H68-H70</f>
        <v>-367200</v>
      </c>
      <c r="I71" s="53">
        <f>I68-I70</f>
        <v>8000</v>
      </c>
      <c r="J71" s="53">
        <f>J68-J70</f>
        <v>45800</v>
      </c>
      <c r="K71" s="182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</sheetData>
  <mergeCells count="11">
    <mergeCell ref="A65:A67"/>
    <mergeCell ref="A55:A57"/>
    <mergeCell ref="A68:A71"/>
    <mergeCell ref="A48:A50"/>
    <mergeCell ref="A58:A60"/>
    <mergeCell ref="A45:A47"/>
    <mergeCell ref="N2:Q2"/>
    <mergeCell ref="A7:K7"/>
    <mergeCell ref="E30:E31"/>
    <mergeCell ref="A30:A32"/>
    <mergeCell ref="E45:E46"/>
  </mergeCells>
  <phoneticPr fontId="2" type="noConversion"/>
  <printOptions horizontalCentered="1"/>
  <pageMargins left="0.23622047244094491" right="0.15748031496062992" top="0.31496062992125984" bottom="0.39370078740157483" header="0.19685039370078741" footer="0.23622047244094491"/>
  <pageSetup paperSize="9" scale="80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showGridLines="0" topLeftCell="A7" zoomScaleNormal="100" workbookViewId="0">
      <selection activeCell="K20" sqref="K20"/>
    </sheetView>
  </sheetViews>
  <sheetFormatPr baseColWidth="10" defaultRowHeight="11.25"/>
  <cols>
    <col min="1" max="1" width="3.5703125" style="64" customWidth="1"/>
    <col min="2" max="2" width="47" style="63" customWidth="1"/>
    <col min="3" max="3" width="4.28515625" style="65" bestFit="1" customWidth="1"/>
    <col min="4" max="4" width="14.42578125" style="63" bestFit="1" customWidth="1"/>
    <col min="5" max="5" width="13.28515625" style="63" bestFit="1" customWidth="1"/>
    <col min="6" max="6" width="12.42578125" style="63" bestFit="1" customWidth="1"/>
    <col min="7" max="7" width="12.7109375" style="63" customWidth="1"/>
    <col min="8" max="9" width="14.7109375" style="67" bestFit="1" customWidth="1"/>
    <col min="10" max="10" width="14.42578125" style="63" bestFit="1" customWidth="1"/>
    <col min="11" max="11" width="26" style="175" customWidth="1"/>
    <col min="12" max="34" width="11.42578125" style="141"/>
    <col min="35" max="16384" width="11.42578125" style="63"/>
  </cols>
  <sheetData>
    <row r="1" spans="1:34" s="2" customFormat="1" ht="15.75">
      <c r="A1" s="122" t="s">
        <v>67</v>
      </c>
      <c r="B1" s="123"/>
      <c r="C1" s="123"/>
      <c r="D1" s="123"/>
      <c r="E1" s="124"/>
      <c r="F1" s="125" t="str">
        <f>'Teilergebnisplan '!G1</f>
        <v>SCHULTRÄGERAUFGABEN</v>
      </c>
      <c r="G1" s="126"/>
      <c r="H1" s="126"/>
      <c r="I1" s="126"/>
      <c r="J1" s="126"/>
      <c r="K1" s="164" t="s">
        <v>0</v>
      </c>
      <c r="L1" s="138" t="s">
        <v>68</v>
      </c>
      <c r="M1" s="139"/>
      <c r="N1" s="139"/>
      <c r="O1" s="139"/>
      <c r="P1" s="139"/>
      <c r="Q1" s="13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s="2" customFormat="1" ht="15.75">
      <c r="A2" s="135" t="str">
        <f>'Teilergebnisplan '!A2</f>
        <v>Haushaltes 2012</v>
      </c>
      <c r="B2" s="128"/>
      <c r="C2" s="128"/>
      <c r="D2" s="128"/>
      <c r="E2" s="129"/>
      <c r="F2" s="130" t="str">
        <f>'Teilergebnisplan '!G2</f>
        <v>Produktbereich 03</v>
      </c>
      <c r="G2" s="128"/>
      <c r="H2" s="128"/>
      <c r="I2" s="128"/>
      <c r="J2" s="128"/>
      <c r="K2" s="165" t="s">
        <v>91</v>
      </c>
      <c r="L2" s="140" t="s">
        <v>69</v>
      </c>
      <c r="M2" s="139"/>
      <c r="N2" s="263" t="s">
        <v>90</v>
      </c>
      <c r="O2" s="263"/>
      <c r="P2" s="263"/>
      <c r="Q2" s="263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s="2" customFormat="1" ht="12.75">
      <c r="A3" s="127"/>
      <c r="B3" s="128"/>
      <c r="C3" s="128"/>
      <c r="D3" s="128"/>
      <c r="E3" s="129"/>
      <c r="F3" s="130"/>
      <c r="G3" s="128"/>
      <c r="H3" s="128"/>
      <c r="I3" s="128"/>
      <c r="J3" s="128"/>
      <c r="K3" s="165" t="s">
        <v>94</v>
      </c>
      <c r="L3" s="139"/>
      <c r="M3" s="139"/>
      <c r="N3" s="139"/>
      <c r="O3" s="139"/>
      <c r="P3" s="139"/>
      <c r="Q3" s="139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s="2" customFormat="1" ht="12.75">
      <c r="A4" s="127"/>
      <c r="B4" s="128"/>
      <c r="C4" s="128"/>
      <c r="D4" s="128"/>
      <c r="E4" s="129"/>
      <c r="F4" s="130" t="str">
        <f>'Teilergebnisplan '!G4</f>
        <v>Bereitstellung schulischer Einrichtungen</v>
      </c>
      <c r="G4" s="128"/>
      <c r="H4" s="128"/>
      <c r="I4" s="128"/>
      <c r="J4" s="128"/>
      <c r="K4" s="161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s="2" customFormat="1" ht="12.75">
      <c r="A5" s="131"/>
      <c r="B5" s="132"/>
      <c r="C5" s="132"/>
      <c r="D5" s="132"/>
      <c r="E5" s="133"/>
      <c r="F5" s="134" t="str">
        <f>'Teilergebnisplan '!G5</f>
        <v>Produktgruppe 055</v>
      </c>
      <c r="G5" s="132"/>
      <c r="H5" s="132"/>
      <c r="I5" s="132"/>
      <c r="J5" s="132"/>
      <c r="K5" s="162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2" customFormat="1" ht="12.75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s="2" customFormat="1" ht="35.25">
      <c r="A7" s="264" t="s">
        <v>84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36"/>
      <c r="M7" s="144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>
      <c r="D8" s="66"/>
      <c r="E8" s="66"/>
      <c r="F8" s="66"/>
      <c r="G8" s="66"/>
      <c r="J8" s="66"/>
      <c r="K8" s="166"/>
    </row>
    <row r="9" spans="1:34" ht="12.75">
      <c r="A9" s="68" t="s">
        <v>35</v>
      </c>
      <c r="B9" s="69"/>
      <c r="C9" s="70" t="s">
        <v>1</v>
      </c>
      <c r="D9" s="72" t="s">
        <v>2</v>
      </c>
      <c r="E9" s="73" t="s">
        <v>3</v>
      </c>
      <c r="F9" s="74" t="s">
        <v>36</v>
      </c>
      <c r="G9" s="75" t="s">
        <v>3</v>
      </c>
      <c r="H9" s="71" t="s">
        <v>4</v>
      </c>
      <c r="I9" s="71" t="s">
        <v>4</v>
      </c>
      <c r="J9" s="71" t="s">
        <v>4</v>
      </c>
      <c r="K9" s="167"/>
      <c r="L9" s="144"/>
      <c r="M9" s="144"/>
    </row>
    <row r="10" spans="1:34" ht="12.75">
      <c r="A10" s="76" t="s">
        <v>37</v>
      </c>
      <c r="B10" s="77"/>
      <c r="C10" s="78" t="s">
        <v>6</v>
      </c>
      <c r="D10" s="80">
        <f>'Teilergebnisplan '!F10</f>
        <v>2012</v>
      </c>
      <c r="E10" s="81" t="s">
        <v>7</v>
      </c>
      <c r="F10" s="82" t="s">
        <v>38</v>
      </c>
      <c r="G10" s="83" t="s">
        <v>7</v>
      </c>
      <c r="H10" s="79">
        <f>'Teilergebnisplan '!H10</f>
        <v>2013</v>
      </c>
      <c r="I10" s="79">
        <f>'Teilergebnisplan '!I10</f>
        <v>2014</v>
      </c>
      <c r="J10" s="79">
        <f>'Teilergebnisplan '!J10</f>
        <v>2015</v>
      </c>
      <c r="K10" s="168" t="s">
        <v>85</v>
      </c>
      <c r="L10" s="159"/>
      <c r="M10" s="144"/>
    </row>
    <row r="11" spans="1:34" ht="12.75">
      <c r="A11" s="84"/>
      <c r="B11" s="85"/>
      <c r="C11" s="86" t="s">
        <v>8</v>
      </c>
      <c r="D11" s="88" t="s">
        <v>9</v>
      </c>
      <c r="E11" s="89" t="s">
        <v>9</v>
      </c>
      <c r="F11" s="90" t="s">
        <v>9</v>
      </c>
      <c r="G11" s="91" t="s">
        <v>9</v>
      </c>
      <c r="H11" s="87" t="s">
        <v>9</v>
      </c>
      <c r="I11" s="87" t="s">
        <v>9</v>
      </c>
      <c r="J11" s="87" t="s">
        <v>9</v>
      </c>
      <c r="K11" s="169"/>
      <c r="L11" s="159"/>
      <c r="M11" s="144"/>
    </row>
    <row r="12" spans="1:34">
      <c r="A12" s="92"/>
      <c r="B12" s="92" t="s">
        <v>39</v>
      </c>
      <c r="C12" s="93"/>
      <c r="D12" s="95"/>
      <c r="E12" s="95"/>
      <c r="F12" s="207"/>
      <c r="G12" s="207"/>
      <c r="H12" s="94"/>
      <c r="I12" s="94"/>
      <c r="J12" s="94"/>
      <c r="K12" s="170"/>
    </row>
    <row r="13" spans="1:34">
      <c r="A13" s="96">
        <v>1</v>
      </c>
      <c r="B13" s="97" t="s">
        <v>40</v>
      </c>
      <c r="C13" s="93"/>
      <c r="D13" s="224">
        <v>5207960</v>
      </c>
      <c r="E13" s="98">
        <f>D13-D14</f>
        <v>0</v>
      </c>
      <c r="F13" s="207"/>
      <c r="G13" s="207"/>
      <c r="H13" s="216">
        <v>5207960</v>
      </c>
      <c r="I13" s="216">
        <v>5207960</v>
      </c>
      <c r="J13" s="216">
        <v>5207960</v>
      </c>
      <c r="K13" s="220" t="s">
        <v>110</v>
      </c>
    </row>
    <row r="14" spans="1:34">
      <c r="A14" s="96"/>
      <c r="B14" s="97" t="s">
        <v>11</v>
      </c>
      <c r="C14" s="93"/>
      <c r="D14" s="225">
        <v>5207960</v>
      </c>
      <c r="E14" s="99"/>
      <c r="F14" s="208"/>
      <c r="G14" s="208"/>
      <c r="H14" s="225">
        <v>5630160</v>
      </c>
      <c r="I14" s="228">
        <v>5254960</v>
      </c>
      <c r="J14" s="228">
        <v>5217160</v>
      </c>
      <c r="K14" s="220" t="s">
        <v>111</v>
      </c>
    </row>
    <row r="15" spans="1:34">
      <c r="A15" s="96">
        <v>2</v>
      </c>
      <c r="B15" s="97" t="s">
        <v>41</v>
      </c>
      <c r="C15" s="93"/>
      <c r="D15" s="224">
        <v>57952374.840000004</v>
      </c>
      <c r="E15" s="98">
        <f>D15-D16</f>
        <v>-55000</v>
      </c>
      <c r="F15" s="207"/>
      <c r="G15" s="207"/>
      <c r="H15" s="224">
        <v>58208674.840000004</v>
      </c>
      <c r="I15" s="226">
        <v>58341174.840000004</v>
      </c>
      <c r="J15" s="226">
        <v>58546874.840000004</v>
      </c>
      <c r="K15" s="220" t="s">
        <v>107</v>
      </c>
    </row>
    <row r="16" spans="1:34">
      <c r="A16" s="96"/>
      <c r="B16" s="97" t="s">
        <v>11</v>
      </c>
      <c r="C16" s="93"/>
      <c r="D16" s="225">
        <v>58007374.840000004</v>
      </c>
      <c r="E16" s="99"/>
      <c r="F16" s="208"/>
      <c r="G16" s="208"/>
      <c r="H16" s="225">
        <v>58263674.840000004</v>
      </c>
      <c r="I16" s="228">
        <v>58396174.840000004</v>
      </c>
      <c r="J16" s="228">
        <v>58601874.840000004</v>
      </c>
      <c r="K16" s="220" t="s">
        <v>108</v>
      </c>
    </row>
    <row r="17" spans="1:34" s="105" customFormat="1">
      <c r="A17" s="276">
        <v>3</v>
      </c>
      <c r="B17" s="100" t="s">
        <v>42</v>
      </c>
      <c r="C17" s="101"/>
      <c r="D17" s="103">
        <f>D13-D15</f>
        <v>-52744414.840000004</v>
      </c>
      <c r="E17" s="102"/>
      <c r="F17" s="209"/>
      <c r="G17" s="209"/>
      <c r="H17" s="103">
        <f t="shared" ref="H17:J18" si="0">H13-H15</f>
        <v>-53000714.840000004</v>
      </c>
      <c r="I17" s="103">
        <f t="shared" si="0"/>
        <v>-53133214.840000004</v>
      </c>
      <c r="J17" s="102">
        <f t="shared" si="0"/>
        <v>-53338914.840000004</v>
      </c>
      <c r="K17" s="17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</row>
    <row r="18" spans="1:34" s="105" customFormat="1">
      <c r="A18" s="277"/>
      <c r="B18" s="106" t="s">
        <v>11</v>
      </c>
      <c r="C18" s="107"/>
      <c r="D18" s="109">
        <f>D14-D16</f>
        <v>-52799414.840000004</v>
      </c>
      <c r="E18" s="108"/>
      <c r="F18" s="210"/>
      <c r="G18" s="210"/>
      <c r="H18" s="109">
        <f t="shared" si="0"/>
        <v>-52633514.840000004</v>
      </c>
      <c r="I18" s="109">
        <f t="shared" si="0"/>
        <v>-53141214.840000004</v>
      </c>
      <c r="J18" s="111">
        <f t="shared" si="0"/>
        <v>-53384714.840000004</v>
      </c>
      <c r="K18" s="173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</row>
    <row r="19" spans="1:34" s="105" customFormat="1">
      <c r="A19" s="278"/>
      <c r="B19" s="112" t="s">
        <v>24</v>
      </c>
      <c r="C19" s="113"/>
      <c r="D19" s="114"/>
      <c r="E19" s="115">
        <f>D17-D18</f>
        <v>55000</v>
      </c>
      <c r="F19" s="211"/>
      <c r="G19" s="211"/>
      <c r="H19" s="115">
        <f>H17-H18</f>
        <v>-367200</v>
      </c>
      <c r="I19" s="115">
        <f>I17-I18</f>
        <v>8000</v>
      </c>
      <c r="J19" s="115">
        <f>J17-J18</f>
        <v>45800</v>
      </c>
      <c r="K19" s="171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>
      <c r="A20" s="92"/>
      <c r="B20" s="92" t="s">
        <v>43</v>
      </c>
      <c r="C20" s="93"/>
      <c r="D20" s="95"/>
      <c r="E20" s="95"/>
      <c r="F20" s="207"/>
      <c r="G20" s="207"/>
      <c r="H20" s="94"/>
      <c r="I20" s="94"/>
      <c r="J20" s="94"/>
      <c r="K20" s="170"/>
    </row>
    <row r="21" spans="1:34">
      <c r="A21" s="92"/>
      <c r="B21" s="92" t="s">
        <v>44</v>
      </c>
      <c r="C21" s="93"/>
      <c r="D21" s="95"/>
      <c r="E21" s="95"/>
      <c r="F21" s="207"/>
      <c r="G21" s="207"/>
      <c r="H21" s="94"/>
      <c r="I21" s="94"/>
      <c r="J21" s="94"/>
      <c r="K21" s="170"/>
    </row>
    <row r="22" spans="1:34">
      <c r="A22" s="96">
        <v>4</v>
      </c>
      <c r="B22" s="97" t="s">
        <v>45</v>
      </c>
      <c r="C22" s="93"/>
      <c r="D22" s="224">
        <v>0</v>
      </c>
      <c r="E22" s="98">
        <f>D22-D23</f>
        <v>0</v>
      </c>
      <c r="F22" s="207"/>
      <c r="G22" s="207"/>
      <c r="H22" s="226">
        <v>0</v>
      </c>
      <c r="I22" s="226">
        <v>0</v>
      </c>
      <c r="J22" s="226">
        <v>0</v>
      </c>
      <c r="K22" s="227"/>
    </row>
    <row r="23" spans="1:34">
      <c r="A23" s="96"/>
      <c r="B23" s="97" t="s">
        <v>11</v>
      </c>
      <c r="C23" s="93"/>
      <c r="D23" s="225">
        <v>0</v>
      </c>
      <c r="E23" s="99"/>
      <c r="F23" s="208"/>
      <c r="G23" s="208"/>
      <c r="H23" s="225">
        <v>0</v>
      </c>
      <c r="I23" s="225">
        <v>0</v>
      </c>
      <c r="J23" s="225">
        <v>0</v>
      </c>
      <c r="K23" s="227"/>
    </row>
    <row r="24" spans="1:34">
      <c r="A24" s="96">
        <v>5</v>
      </c>
      <c r="B24" s="117" t="s">
        <v>46</v>
      </c>
      <c r="C24" s="93"/>
      <c r="D24" s="224">
        <v>0</v>
      </c>
      <c r="E24" s="98">
        <f>D24-D25</f>
        <v>0</v>
      </c>
      <c r="F24" s="207"/>
      <c r="G24" s="207"/>
      <c r="H24" s="224">
        <v>0</v>
      </c>
      <c r="I24" s="224">
        <v>0</v>
      </c>
      <c r="J24" s="224">
        <v>0</v>
      </c>
      <c r="K24" s="227"/>
    </row>
    <row r="25" spans="1:34">
      <c r="A25" s="96"/>
      <c r="B25" s="97" t="s">
        <v>11</v>
      </c>
      <c r="C25" s="93"/>
      <c r="D25" s="225">
        <v>0</v>
      </c>
      <c r="E25" s="99"/>
      <c r="F25" s="208"/>
      <c r="G25" s="208"/>
      <c r="H25" s="225">
        <v>0</v>
      </c>
      <c r="I25" s="225">
        <v>0</v>
      </c>
      <c r="J25" s="225">
        <v>0</v>
      </c>
      <c r="K25" s="227"/>
    </row>
    <row r="26" spans="1:34">
      <c r="A26" s="96">
        <v>6</v>
      </c>
      <c r="B26" s="117" t="s">
        <v>47</v>
      </c>
      <c r="C26" s="93"/>
      <c r="D26" s="224">
        <v>0</v>
      </c>
      <c r="E26" s="98">
        <f>D26-D27</f>
        <v>0</v>
      </c>
      <c r="F26" s="207"/>
      <c r="G26" s="207"/>
      <c r="H26" s="224">
        <v>0</v>
      </c>
      <c r="I26" s="224">
        <v>0</v>
      </c>
      <c r="J26" s="224">
        <v>0</v>
      </c>
      <c r="K26" s="227"/>
    </row>
    <row r="27" spans="1:34">
      <c r="A27" s="96"/>
      <c r="B27" s="97" t="s">
        <v>11</v>
      </c>
      <c r="C27" s="93"/>
      <c r="D27" s="225">
        <v>0</v>
      </c>
      <c r="E27" s="99"/>
      <c r="F27" s="208"/>
      <c r="G27" s="208"/>
      <c r="H27" s="225">
        <v>0</v>
      </c>
      <c r="I27" s="225">
        <v>0</v>
      </c>
      <c r="J27" s="225">
        <v>0</v>
      </c>
      <c r="K27" s="227"/>
    </row>
    <row r="28" spans="1:34">
      <c r="A28" s="96">
        <v>7</v>
      </c>
      <c r="B28" s="117" t="s">
        <v>48</v>
      </c>
      <c r="C28" s="93"/>
      <c r="D28" s="224">
        <v>0</v>
      </c>
      <c r="E28" s="98">
        <f>D28-D29</f>
        <v>0</v>
      </c>
      <c r="F28" s="207"/>
      <c r="G28" s="207"/>
      <c r="H28" s="226">
        <v>0</v>
      </c>
      <c r="I28" s="226">
        <v>0</v>
      </c>
      <c r="J28" s="226">
        <v>0</v>
      </c>
      <c r="K28" s="227"/>
    </row>
    <row r="29" spans="1:34">
      <c r="A29" s="96"/>
      <c r="B29" s="97" t="s">
        <v>11</v>
      </c>
      <c r="C29" s="93"/>
      <c r="D29" s="225">
        <v>0</v>
      </c>
      <c r="E29" s="99"/>
      <c r="F29" s="208"/>
      <c r="G29" s="208"/>
      <c r="H29" s="228">
        <v>0</v>
      </c>
      <c r="I29" s="228">
        <v>0</v>
      </c>
      <c r="J29" s="228">
        <v>0</v>
      </c>
      <c r="K29" s="227"/>
    </row>
    <row r="30" spans="1:34">
      <c r="A30" s="96">
        <v>8</v>
      </c>
      <c r="B30" s="117" t="s">
        <v>49</v>
      </c>
      <c r="C30" s="93"/>
      <c r="D30" s="224">
        <v>0</v>
      </c>
      <c r="E30" s="98">
        <f>D30-D31</f>
        <v>0</v>
      </c>
      <c r="F30" s="207"/>
      <c r="G30" s="207"/>
      <c r="H30" s="226">
        <v>0</v>
      </c>
      <c r="I30" s="226">
        <v>0</v>
      </c>
      <c r="J30" s="226">
        <v>0</v>
      </c>
      <c r="K30" s="227"/>
    </row>
    <row r="31" spans="1:34">
      <c r="A31" s="96"/>
      <c r="B31" s="97" t="s">
        <v>11</v>
      </c>
      <c r="C31" s="93"/>
      <c r="D31" s="225">
        <v>0</v>
      </c>
      <c r="E31" s="99"/>
      <c r="F31" s="208"/>
      <c r="G31" s="208"/>
      <c r="H31" s="228">
        <v>0</v>
      </c>
      <c r="I31" s="228">
        <v>0</v>
      </c>
      <c r="J31" s="228">
        <v>0</v>
      </c>
      <c r="K31" s="227"/>
    </row>
    <row r="32" spans="1:34" s="105" customFormat="1">
      <c r="A32" s="276">
        <v>9</v>
      </c>
      <c r="B32" s="100" t="s">
        <v>50</v>
      </c>
      <c r="C32" s="101"/>
      <c r="D32" s="103">
        <f>D22+D24+D26+D28+D30</f>
        <v>0</v>
      </c>
      <c r="E32" s="102"/>
      <c r="F32" s="212"/>
      <c r="G32" s="212"/>
      <c r="H32" s="102">
        <f t="shared" ref="H32:J33" si="1">H22+H24+H26+H28+H30</f>
        <v>0</v>
      </c>
      <c r="I32" s="102">
        <f t="shared" si="1"/>
        <v>0</v>
      </c>
      <c r="J32" s="102">
        <f t="shared" si="1"/>
        <v>0</v>
      </c>
      <c r="K32" s="17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</row>
    <row r="33" spans="1:34" s="105" customFormat="1">
      <c r="A33" s="277"/>
      <c r="B33" s="106" t="s">
        <v>11</v>
      </c>
      <c r="C33" s="107"/>
      <c r="D33" s="109">
        <f>D23+D25+D27+D29+D31</f>
        <v>0</v>
      </c>
      <c r="E33" s="108"/>
      <c r="F33" s="213"/>
      <c r="G33" s="213"/>
      <c r="H33" s="111">
        <f t="shared" si="1"/>
        <v>0</v>
      </c>
      <c r="I33" s="111">
        <f t="shared" si="1"/>
        <v>0</v>
      </c>
      <c r="J33" s="111">
        <f t="shared" si="1"/>
        <v>0</v>
      </c>
      <c r="K33" s="173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</row>
    <row r="34" spans="1:34" s="105" customFormat="1">
      <c r="A34" s="278"/>
      <c r="B34" s="112" t="s">
        <v>24</v>
      </c>
      <c r="C34" s="113"/>
      <c r="D34" s="114"/>
      <c r="E34" s="115">
        <f>SUM(E20:E31)</f>
        <v>0</v>
      </c>
      <c r="F34" s="214"/>
      <c r="G34" s="214"/>
      <c r="H34" s="115">
        <f>H32-H33</f>
        <v>0</v>
      </c>
      <c r="I34" s="115">
        <f>I32-I33</f>
        <v>0</v>
      </c>
      <c r="J34" s="115">
        <f>J32-J33</f>
        <v>0</v>
      </c>
      <c r="K34" s="171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1:34">
      <c r="A35" s="92"/>
      <c r="B35" s="92" t="s">
        <v>51</v>
      </c>
      <c r="C35" s="93"/>
      <c r="D35" s="95"/>
      <c r="E35" s="95"/>
      <c r="F35" s="118"/>
      <c r="G35" s="118"/>
      <c r="H35" s="94"/>
      <c r="I35" s="94"/>
      <c r="J35" s="94"/>
      <c r="K35" s="170"/>
    </row>
    <row r="36" spans="1:34">
      <c r="A36" s="96">
        <v>10</v>
      </c>
      <c r="B36" s="117" t="s">
        <v>52</v>
      </c>
      <c r="C36" s="93"/>
      <c r="D36" s="224">
        <v>0</v>
      </c>
      <c r="E36" s="229">
        <f>D36-D37</f>
        <v>0</v>
      </c>
      <c r="F36" s="230">
        <v>0</v>
      </c>
      <c r="G36" s="231">
        <f>F36-F37</f>
        <v>0</v>
      </c>
      <c r="H36" s="226">
        <v>0</v>
      </c>
      <c r="I36" s="226">
        <v>0</v>
      </c>
      <c r="J36" s="226">
        <v>0</v>
      </c>
      <c r="K36" s="227"/>
    </row>
    <row r="37" spans="1:34">
      <c r="A37" s="96"/>
      <c r="B37" s="97" t="s">
        <v>11</v>
      </c>
      <c r="C37" s="93"/>
      <c r="D37" s="225">
        <v>0</v>
      </c>
      <c r="E37" s="225"/>
      <c r="F37" s="232">
        <v>0</v>
      </c>
      <c r="G37" s="232"/>
      <c r="H37" s="228">
        <v>0</v>
      </c>
      <c r="I37" s="228">
        <v>0</v>
      </c>
      <c r="J37" s="228">
        <v>0</v>
      </c>
      <c r="K37" s="227"/>
    </row>
    <row r="38" spans="1:34">
      <c r="A38" s="96">
        <v>11</v>
      </c>
      <c r="B38" s="117" t="s">
        <v>53</v>
      </c>
      <c r="C38" s="93"/>
      <c r="D38" s="224">
        <v>0</v>
      </c>
      <c r="E38" s="229">
        <f>D38-D39</f>
        <v>0</v>
      </c>
      <c r="F38" s="230">
        <v>0</v>
      </c>
      <c r="G38" s="231">
        <f>F38-F39</f>
        <v>0</v>
      </c>
      <c r="H38" s="226">
        <v>0</v>
      </c>
      <c r="I38" s="226">
        <v>0</v>
      </c>
      <c r="J38" s="226">
        <v>0</v>
      </c>
      <c r="K38" s="227"/>
    </row>
    <row r="39" spans="1:34">
      <c r="A39" s="96"/>
      <c r="B39" s="97" t="s">
        <v>11</v>
      </c>
      <c r="C39" s="93"/>
      <c r="D39" s="225">
        <v>0</v>
      </c>
      <c r="E39" s="225"/>
      <c r="F39" s="232">
        <v>0</v>
      </c>
      <c r="G39" s="232"/>
      <c r="H39" s="228">
        <v>0</v>
      </c>
      <c r="I39" s="228">
        <v>0</v>
      </c>
      <c r="J39" s="228">
        <v>0</v>
      </c>
      <c r="K39" s="227"/>
      <c r="M39" s="255">
        <f>H40-H41</f>
        <v>0</v>
      </c>
    </row>
    <row r="40" spans="1:34">
      <c r="A40" s="96">
        <v>12</v>
      </c>
      <c r="B40" s="117" t="s">
        <v>54</v>
      </c>
      <c r="C40" s="93"/>
      <c r="D40" s="224">
        <v>2051000</v>
      </c>
      <c r="E40" s="229">
        <f>D40-D41</f>
        <v>0</v>
      </c>
      <c r="F40" s="230">
        <v>0</v>
      </c>
      <c r="G40" s="231">
        <f>F40-F41</f>
        <v>0</v>
      </c>
      <c r="H40" s="226">
        <v>2360650</v>
      </c>
      <c r="I40" s="226">
        <v>1993000</v>
      </c>
      <c r="J40" s="226">
        <v>1993000</v>
      </c>
      <c r="K40" s="227"/>
    </row>
    <row r="41" spans="1:34">
      <c r="A41" s="96"/>
      <c r="B41" s="97" t="s">
        <v>11</v>
      </c>
      <c r="C41" s="93"/>
      <c r="D41" s="225">
        <v>2051000</v>
      </c>
      <c r="E41" s="225"/>
      <c r="F41" s="232">
        <v>0</v>
      </c>
      <c r="G41" s="232"/>
      <c r="H41" s="225">
        <v>2360650</v>
      </c>
      <c r="I41" s="225">
        <v>1993000</v>
      </c>
      <c r="J41" s="225">
        <v>1993000</v>
      </c>
      <c r="K41" s="227"/>
    </row>
    <row r="42" spans="1:34">
      <c r="A42" s="96">
        <v>13</v>
      </c>
      <c r="B42" s="117" t="s">
        <v>55</v>
      </c>
      <c r="C42" s="93"/>
      <c r="D42" s="224">
        <v>0</v>
      </c>
      <c r="E42" s="229">
        <f>D42-D43</f>
        <v>0</v>
      </c>
      <c r="F42" s="230">
        <v>0</v>
      </c>
      <c r="G42" s="231">
        <f>F42-F43</f>
        <v>0</v>
      </c>
      <c r="H42" s="226">
        <v>0</v>
      </c>
      <c r="I42" s="226">
        <v>0</v>
      </c>
      <c r="J42" s="226">
        <v>0</v>
      </c>
      <c r="K42" s="227"/>
    </row>
    <row r="43" spans="1:34">
      <c r="A43" s="96"/>
      <c r="B43" s="97" t="s">
        <v>11</v>
      </c>
      <c r="C43" s="93"/>
      <c r="D43" s="225">
        <v>0</v>
      </c>
      <c r="E43" s="225"/>
      <c r="F43" s="232">
        <v>0</v>
      </c>
      <c r="G43" s="232"/>
      <c r="H43" s="228">
        <v>0</v>
      </c>
      <c r="I43" s="228">
        <v>0</v>
      </c>
      <c r="J43" s="228">
        <v>0</v>
      </c>
      <c r="K43" s="227"/>
    </row>
    <row r="44" spans="1:34">
      <c r="A44" s="96">
        <v>14</v>
      </c>
      <c r="B44" s="117" t="s">
        <v>56</v>
      </c>
      <c r="C44" s="93"/>
      <c r="D44" s="224">
        <v>0</v>
      </c>
      <c r="E44" s="229">
        <f>D44-D45</f>
        <v>0</v>
      </c>
      <c r="F44" s="230">
        <v>0</v>
      </c>
      <c r="G44" s="231">
        <f>F44-F45</f>
        <v>0</v>
      </c>
      <c r="H44" s="226">
        <v>0</v>
      </c>
      <c r="I44" s="226">
        <v>0</v>
      </c>
      <c r="J44" s="226">
        <v>0</v>
      </c>
      <c r="K44" s="227"/>
    </row>
    <row r="45" spans="1:34">
      <c r="A45" s="96"/>
      <c r="B45" s="97" t="s">
        <v>11</v>
      </c>
      <c r="C45" s="93"/>
      <c r="D45" s="225">
        <v>0</v>
      </c>
      <c r="E45" s="225"/>
      <c r="F45" s="232">
        <v>0</v>
      </c>
      <c r="G45" s="232"/>
      <c r="H45" s="228">
        <v>0</v>
      </c>
      <c r="I45" s="228">
        <v>0</v>
      </c>
      <c r="J45" s="228">
        <v>0</v>
      </c>
      <c r="K45" s="227"/>
    </row>
    <row r="46" spans="1:34">
      <c r="A46" s="96">
        <v>15</v>
      </c>
      <c r="B46" s="117" t="s">
        <v>57</v>
      </c>
      <c r="C46" s="93"/>
      <c r="D46" s="224">
        <v>0</v>
      </c>
      <c r="E46" s="229">
        <f>D46-D47</f>
        <v>0</v>
      </c>
      <c r="F46" s="230">
        <v>0</v>
      </c>
      <c r="G46" s="231">
        <f>F46-F47</f>
        <v>0</v>
      </c>
      <c r="H46" s="226">
        <v>0</v>
      </c>
      <c r="I46" s="226">
        <v>0</v>
      </c>
      <c r="J46" s="226">
        <v>0</v>
      </c>
      <c r="K46" s="227"/>
    </row>
    <row r="47" spans="1:34">
      <c r="A47" s="96"/>
      <c r="B47" s="97" t="s">
        <v>11</v>
      </c>
      <c r="C47" s="93"/>
      <c r="D47" s="225">
        <v>0</v>
      </c>
      <c r="E47" s="225"/>
      <c r="F47" s="232">
        <v>0</v>
      </c>
      <c r="G47" s="232"/>
      <c r="H47" s="228">
        <v>0</v>
      </c>
      <c r="I47" s="228">
        <v>0</v>
      </c>
      <c r="J47" s="228">
        <v>0</v>
      </c>
      <c r="K47" s="227"/>
    </row>
    <row r="48" spans="1:34" s="105" customFormat="1">
      <c r="A48" s="276">
        <v>16</v>
      </c>
      <c r="B48" s="100" t="s">
        <v>58</v>
      </c>
      <c r="C48" s="101"/>
      <c r="D48" s="103">
        <f>D36+D38+D40+D42+D44+D46</f>
        <v>2051000</v>
      </c>
      <c r="E48" s="102"/>
      <c r="F48" s="119">
        <f>F36+F38+F40+F42+F44+F46</f>
        <v>0</v>
      </c>
      <c r="G48" s="104"/>
      <c r="H48" s="102">
        <f t="shared" ref="H48:J49" si="2">H36+H38+H40+H42+H44+H46</f>
        <v>2360650</v>
      </c>
      <c r="I48" s="102">
        <f t="shared" si="2"/>
        <v>1993000</v>
      </c>
      <c r="J48" s="102">
        <f t="shared" si="2"/>
        <v>1993000</v>
      </c>
      <c r="K48" s="17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</row>
    <row r="49" spans="1:34" s="105" customFormat="1">
      <c r="A49" s="277"/>
      <c r="B49" s="106" t="s">
        <v>11</v>
      </c>
      <c r="C49" s="107"/>
      <c r="D49" s="109">
        <f>D37+D39+D41+D43+D45+D47</f>
        <v>2051000</v>
      </c>
      <c r="E49" s="108"/>
      <c r="F49" s="120">
        <f>F37+F39+F41+F43+F45+F47</f>
        <v>0</v>
      </c>
      <c r="G49" s="110"/>
      <c r="H49" s="111">
        <f t="shared" si="2"/>
        <v>2360650</v>
      </c>
      <c r="I49" s="111">
        <f t="shared" si="2"/>
        <v>1993000</v>
      </c>
      <c r="J49" s="111">
        <f t="shared" si="2"/>
        <v>1993000</v>
      </c>
      <c r="K49" s="173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</row>
    <row r="50" spans="1:34" s="105" customFormat="1">
      <c r="A50" s="278"/>
      <c r="B50" s="112" t="s">
        <v>24</v>
      </c>
      <c r="C50" s="113"/>
      <c r="D50" s="114"/>
      <c r="E50" s="115">
        <f>SUM(E35:E47)</f>
        <v>0</v>
      </c>
      <c r="F50" s="116"/>
      <c r="G50" s="121">
        <f>SUM(G35:G47)</f>
        <v>0</v>
      </c>
      <c r="H50" s="115">
        <f>H48-H49</f>
        <v>0</v>
      </c>
      <c r="I50" s="115">
        <f>I48-I49</f>
        <v>0</v>
      </c>
      <c r="J50" s="115">
        <f>J48-J49</f>
        <v>0</v>
      </c>
      <c r="K50" s="171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</row>
    <row r="51" spans="1:34" s="105" customFormat="1">
      <c r="A51" s="276">
        <v>17</v>
      </c>
      <c r="B51" s="100" t="s">
        <v>59</v>
      </c>
      <c r="C51" s="101"/>
      <c r="D51" s="103">
        <f>D32-D48</f>
        <v>-2051000</v>
      </c>
      <c r="E51" s="102"/>
      <c r="F51" s="212"/>
      <c r="G51" s="212"/>
      <c r="H51" s="102">
        <f t="shared" ref="H51:J52" si="3">H32-H48</f>
        <v>-2360650</v>
      </c>
      <c r="I51" s="102">
        <f t="shared" si="3"/>
        <v>-1993000</v>
      </c>
      <c r="J51" s="102">
        <f t="shared" si="3"/>
        <v>-1993000</v>
      </c>
      <c r="K51" s="17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</row>
    <row r="52" spans="1:34" s="105" customFormat="1">
      <c r="A52" s="277"/>
      <c r="B52" s="106" t="s">
        <v>11</v>
      </c>
      <c r="C52" s="107"/>
      <c r="D52" s="109">
        <f>D33-D49</f>
        <v>-2051000</v>
      </c>
      <c r="E52" s="108"/>
      <c r="F52" s="213"/>
      <c r="G52" s="213"/>
      <c r="H52" s="111">
        <f t="shared" si="3"/>
        <v>-2360650</v>
      </c>
      <c r="I52" s="111">
        <f t="shared" si="3"/>
        <v>-1993000</v>
      </c>
      <c r="J52" s="111">
        <f t="shared" si="3"/>
        <v>-1993000</v>
      </c>
      <c r="K52" s="173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</row>
    <row r="53" spans="1:34" s="105" customFormat="1">
      <c r="A53" s="278"/>
      <c r="B53" s="112" t="s">
        <v>24</v>
      </c>
      <c r="C53" s="113"/>
      <c r="D53" s="114"/>
      <c r="E53" s="115">
        <f>D51-D52</f>
        <v>0</v>
      </c>
      <c r="F53" s="214"/>
      <c r="G53" s="214"/>
      <c r="H53" s="115">
        <f>H51-H52</f>
        <v>0</v>
      </c>
      <c r="I53" s="115">
        <f>I51-I52</f>
        <v>0</v>
      </c>
      <c r="J53" s="115">
        <f>J51-J52</f>
        <v>0</v>
      </c>
      <c r="K53" s="17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</row>
    <row r="54" spans="1:34">
      <c r="A54" s="150"/>
      <c r="B54" s="154" t="s">
        <v>71</v>
      </c>
      <c r="C54" s="155"/>
      <c r="D54" s="157"/>
      <c r="E54" s="157"/>
      <c r="F54" s="215"/>
      <c r="G54" s="215"/>
      <c r="H54" s="156"/>
      <c r="I54" s="156"/>
      <c r="J54" s="156"/>
      <c r="K54" s="174"/>
    </row>
    <row r="55" spans="1:34">
      <c r="A55" s="151"/>
      <c r="B55" s="149" t="s">
        <v>44</v>
      </c>
      <c r="C55" s="146"/>
      <c r="D55" s="95"/>
      <c r="E55" s="95"/>
      <c r="F55" s="207"/>
      <c r="G55" s="207"/>
      <c r="H55" s="94"/>
      <c r="I55" s="94"/>
      <c r="J55" s="94"/>
      <c r="K55" s="170"/>
    </row>
    <row r="56" spans="1:34">
      <c r="A56" s="152" t="s">
        <v>72</v>
      </c>
      <c r="B56" s="145" t="s">
        <v>73</v>
      </c>
      <c r="C56" s="146"/>
      <c r="D56" s="224">
        <v>0</v>
      </c>
      <c r="E56" s="98">
        <f>D56-D57</f>
        <v>0</v>
      </c>
      <c r="F56" s="207"/>
      <c r="G56" s="207"/>
      <c r="H56" s="226">
        <v>0</v>
      </c>
      <c r="I56" s="226">
        <v>0</v>
      </c>
      <c r="J56" s="226">
        <v>0</v>
      </c>
      <c r="K56" s="227"/>
    </row>
    <row r="57" spans="1:34">
      <c r="A57" s="152"/>
      <c r="B57" s="97" t="s">
        <v>11</v>
      </c>
      <c r="C57" s="146"/>
      <c r="D57" s="225">
        <v>0</v>
      </c>
      <c r="E57" s="99"/>
      <c r="F57" s="208"/>
      <c r="G57" s="208"/>
      <c r="H57" s="228">
        <v>0</v>
      </c>
      <c r="I57" s="228">
        <v>0</v>
      </c>
      <c r="J57" s="228">
        <v>0</v>
      </c>
      <c r="K57" s="227"/>
    </row>
    <row r="58" spans="1:34">
      <c r="A58" s="152" t="s">
        <v>74</v>
      </c>
      <c r="B58" s="148" t="s">
        <v>75</v>
      </c>
      <c r="C58" s="146"/>
      <c r="D58" s="224">
        <v>0</v>
      </c>
      <c r="E58" s="98">
        <f>D58-D59</f>
        <v>0</v>
      </c>
      <c r="F58" s="207"/>
      <c r="G58" s="207"/>
      <c r="H58" s="226">
        <v>0</v>
      </c>
      <c r="I58" s="226">
        <v>0</v>
      </c>
      <c r="J58" s="226">
        <v>0</v>
      </c>
      <c r="K58" s="227"/>
    </row>
    <row r="59" spans="1:34">
      <c r="A59" s="152"/>
      <c r="B59" s="97" t="s">
        <v>11</v>
      </c>
      <c r="C59" s="146"/>
      <c r="D59" s="225">
        <v>0</v>
      </c>
      <c r="E59" s="99"/>
      <c r="F59" s="208"/>
      <c r="G59" s="208"/>
      <c r="H59" s="228">
        <v>0</v>
      </c>
      <c r="I59" s="228">
        <v>0</v>
      </c>
      <c r="J59" s="228">
        <v>0</v>
      </c>
      <c r="K59" s="227"/>
    </row>
    <row r="60" spans="1:34">
      <c r="A60" s="276">
        <v>19</v>
      </c>
      <c r="B60" s="100" t="s">
        <v>76</v>
      </c>
      <c r="C60" s="101"/>
      <c r="D60" s="103">
        <f>D56+D58</f>
        <v>0</v>
      </c>
      <c r="E60" s="102"/>
      <c r="F60" s="212"/>
      <c r="G60" s="212"/>
      <c r="H60" s="102">
        <f t="shared" ref="H60:J61" si="4">H56+H58</f>
        <v>0</v>
      </c>
      <c r="I60" s="102">
        <f t="shared" si="4"/>
        <v>0</v>
      </c>
      <c r="J60" s="102">
        <f t="shared" si="4"/>
        <v>0</v>
      </c>
      <c r="K60" s="172"/>
    </row>
    <row r="61" spans="1:34">
      <c r="A61" s="277"/>
      <c r="B61" s="106" t="s">
        <v>11</v>
      </c>
      <c r="C61" s="107"/>
      <c r="D61" s="109">
        <f>D57+D59</f>
        <v>0</v>
      </c>
      <c r="E61" s="108"/>
      <c r="F61" s="213"/>
      <c r="G61" s="213"/>
      <c r="H61" s="111">
        <f t="shared" si="4"/>
        <v>0</v>
      </c>
      <c r="I61" s="111">
        <f t="shared" si="4"/>
        <v>0</v>
      </c>
      <c r="J61" s="111">
        <f t="shared" si="4"/>
        <v>0</v>
      </c>
      <c r="K61" s="173"/>
    </row>
    <row r="62" spans="1:34">
      <c r="A62" s="278"/>
      <c r="B62" s="112" t="s">
        <v>24</v>
      </c>
      <c r="C62" s="113"/>
      <c r="D62" s="114"/>
      <c r="E62" s="115">
        <f>SUM(E56:E59)</f>
        <v>0</v>
      </c>
      <c r="F62" s="214"/>
      <c r="G62" s="214"/>
      <c r="H62" s="115">
        <f>H60-H61</f>
        <v>0</v>
      </c>
      <c r="I62" s="115">
        <f>I60-I61</f>
        <v>0</v>
      </c>
      <c r="J62" s="115">
        <f>J60-J61</f>
        <v>0</v>
      </c>
      <c r="K62" s="171"/>
    </row>
    <row r="63" spans="1:34">
      <c r="A63" s="143"/>
      <c r="B63" s="143" t="s">
        <v>51</v>
      </c>
      <c r="C63" s="146"/>
      <c r="D63" s="95"/>
      <c r="E63" s="95"/>
      <c r="F63" s="207"/>
      <c r="G63" s="207"/>
      <c r="H63" s="94"/>
      <c r="I63" s="94"/>
      <c r="J63" s="94"/>
      <c r="K63" s="170"/>
    </row>
    <row r="64" spans="1:34">
      <c r="A64" s="147" t="s">
        <v>77</v>
      </c>
      <c r="B64" s="152" t="s">
        <v>78</v>
      </c>
      <c r="C64" s="146"/>
      <c r="D64" s="224">
        <v>0</v>
      </c>
      <c r="E64" s="98">
        <f>D64-D65</f>
        <v>0</v>
      </c>
      <c r="F64" s="207"/>
      <c r="G64" s="207"/>
      <c r="H64" s="226">
        <v>0</v>
      </c>
      <c r="I64" s="226">
        <v>0</v>
      </c>
      <c r="J64" s="226">
        <v>0</v>
      </c>
      <c r="K64" s="227"/>
    </row>
    <row r="65" spans="1:11">
      <c r="A65" s="147"/>
      <c r="B65" s="97" t="s">
        <v>11</v>
      </c>
      <c r="C65" s="146"/>
      <c r="D65" s="225">
        <v>0</v>
      </c>
      <c r="E65" s="99"/>
      <c r="F65" s="208"/>
      <c r="G65" s="208"/>
      <c r="H65" s="228">
        <v>0</v>
      </c>
      <c r="I65" s="228">
        <v>0</v>
      </c>
      <c r="J65" s="228">
        <v>0</v>
      </c>
      <c r="K65" s="227"/>
    </row>
    <row r="66" spans="1:11">
      <c r="A66" s="147" t="s">
        <v>79</v>
      </c>
      <c r="B66" s="152" t="s">
        <v>80</v>
      </c>
      <c r="C66" s="146"/>
      <c r="D66" s="224">
        <v>0</v>
      </c>
      <c r="E66" s="98">
        <f>D66-D67</f>
        <v>0</v>
      </c>
      <c r="F66" s="207"/>
      <c r="G66" s="207"/>
      <c r="H66" s="226">
        <v>0</v>
      </c>
      <c r="I66" s="226">
        <v>0</v>
      </c>
      <c r="J66" s="226">
        <v>0</v>
      </c>
      <c r="K66" s="227"/>
    </row>
    <row r="67" spans="1:11">
      <c r="A67" s="147"/>
      <c r="B67" s="153" t="s">
        <v>11</v>
      </c>
      <c r="C67" s="146"/>
      <c r="D67" s="225">
        <v>0</v>
      </c>
      <c r="E67" s="99"/>
      <c r="F67" s="208"/>
      <c r="G67" s="208"/>
      <c r="H67" s="228">
        <v>0</v>
      </c>
      <c r="I67" s="228">
        <v>0</v>
      </c>
      <c r="J67" s="228">
        <v>0</v>
      </c>
      <c r="K67" s="227"/>
    </row>
    <row r="68" spans="1:11">
      <c r="A68" s="276">
        <v>21</v>
      </c>
      <c r="B68" s="100" t="s">
        <v>81</v>
      </c>
      <c r="C68" s="101"/>
      <c r="D68" s="103">
        <f>D64+D66</f>
        <v>0</v>
      </c>
      <c r="E68" s="102"/>
      <c r="F68" s="212"/>
      <c r="G68" s="212"/>
      <c r="H68" s="102">
        <f t="shared" ref="H68:J69" si="5">H64+H66</f>
        <v>0</v>
      </c>
      <c r="I68" s="102">
        <f t="shared" si="5"/>
        <v>0</v>
      </c>
      <c r="J68" s="102">
        <f t="shared" si="5"/>
        <v>0</v>
      </c>
      <c r="K68" s="172"/>
    </row>
    <row r="69" spans="1:11">
      <c r="A69" s="277"/>
      <c r="B69" s="106" t="s">
        <v>11</v>
      </c>
      <c r="C69" s="107"/>
      <c r="D69" s="109">
        <f>D65+D67</f>
        <v>0</v>
      </c>
      <c r="E69" s="108"/>
      <c r="F69" s="213"/>
      <c r="G69" s="213"/>
      <c r="H69" s="111">
        <f t="shared" si="5"/>
        <v>0</v>
      </c>
      <c r="I69" s="111">
        <f t="shared" si="5"/>
        <v>0</v>
      </c>
      <c r="J69" s="111">
        <f t="shared" si="5"/>
        <v>0</v>
      </c>
      <c r="K69" s="173"/>
    </row>
    <row r="70" spans="1:11">
      <c r="A70" s="278"/>
      <c r="B70" s="112" t="s">
        <v>24</v>
      </c>
      <c r="C70" s="113"/>
      <c r="D70" s="114"/>
      <c r="E70" s="115">
        <f>SUM(E64:E67)</f>
        <v>0</v>
      </c>
      <c r="F70" s="214"/>
      <c r="G70" s="214"/>
      <c r="H70" s="115">
        <f>H68-H69</f>
        <v>0</v>
      </c>
      <c r="I70" s="115">
        <f>I68-I69</f>
        <v>0</v>
      </c>
      <c r="J70" s="115">
        <f>J68-J69</f>
        <v>0</v>
      </c>
      <c r="K70" s="171"/>
    </row>
    <row r="71" spans="1:11">
      <c r="A71" s="276">
        <v>22</v>
      </c>
      <c r="B71" s="100" t="s">
        <v>82</v>
      </c>
      <c r="C71" s="101"/>
      <c r="D71" s="103">
        <f>D60-D68</f>
        <v>0</v>
      </c>
      <c r="E71" s="102"/>
      <c r="F71" s="212"/>
      <c r="G71" s="212"/>
      <c r="H71" s="102">
        <f t="shared" ref="H71:J72" si="6">H60-H68</f>
        <v>0</v>
      </c>
      <c r="I71" s="102">
        <f t="shared" si="6"/>
        <v>0</v>
      </c>
      <c r="J71" s="102">
        <f t="shared" si="6"/>
        <v>0</v>
      </c>
      <c r="K71" s="172"/>
    </row>
    <row r="72" spans="1:11">
      <c r="A72" s="277"/>
      <c r="B72" s="106" t="s">
        <v>11</v>
      </c>
      <c r="C72" s="107"/>
      <c r="D72" s="109">
        <f>D61-D69</f>
        <v>0</v>
      </c>
      <c r="E72" s="108"/>
      <c r="F72" s="213"/>
      <c r="G72" s="213"/>
      <c r="H72" s="111">
        <f t="shared" si="6"/>
        <v>0</v>
      </c>
      <c r="I72" s="111">
        <f t="shared" si="6"/>
        <v>0</v>
      </c>
      <c r="J72" s="111">
        <f t="shared" si="6"/>
        <v>0</v>
      </c>
      <c r="K72" s="173"/>
    </row>
    <row r="73" spans="1:11">
      <c r="A73" s="278"/>
      <c r="B73" s="112" t="s">
        <v>24</v>
      </c>
      <c r="C73" s="113"/>
      <c r="D73" s="114"/>
      <c r="E73" s="115">
        <f>D71-D72</f>
        <v>0</v>
      </c>
      <c r="F73" s="214"/>
      <c r="G73" s="214"/>
      <c r="H73" s="115">
        <f>H71-H72</f>
        <v>0</v>
      </c>
      <c r="I73" s="115">
        <f>I71-I72</f>
        <v>0</v>
      </c>
      <c r="J73" s="115">
        <f>J71-J72</f>
        <v>0</v>
      </c>
      <c r="K73" s="171"/>
    </row>
    <row r="74" spans="1:11">
      <c r="A74" s="276">
        <v>23</v>
      </c>
      <c r="B74" s="100" t="s">
        <v>83</v>
      </c>
      <c r="C74" s="101"/>
      <c r="D74" s="103">
        <f>D17+D51+D71</f>
        <v>-54795414.840000004</v>
      </c>
      <c r="E74" s="102"/>
      <c r="F74" s="212"/>
      <c r="G74" s="212"/>
      <c r="H74" s="102">
        <f t="shared" ref="H74:J75" si="7">H17+H51+H71</f>
        <v>-55361364.840000004</v>
      </c>
      <c r="I74" s="102">
        <f t="shared" si="7"/>
        <v>-55126214.840000004</v>
      </c>
      <c r="J74" s="102">
        <f t="shared" si="7"/>
        <v>-55331914.840000004</v>
      </c>
      <c r="K74" s="172"/>
    </row>
    <row r="75" spans="1:11">
      <c r="A75" s="277"/>
      <c r="B75" s="106" t="s">
        <v>11</v>
      </c>
      <c r="C75" s="107"/>
      <c r="D75" s="109">
        <f>D18+D52+D72</f>
        <v>-54850414.840000004</v>
      </c>
      <c r="E75" s="108"/>
      <c r="F75" s="213"/>
      <c r="G75" s="213"/>
      <c r="H75" s="111">
        <f t="shared" si="7"/>
        <v>-54994164.840000004</v>
      </c>
      <c r="I75" s="111">
        <f t="shared" si="7"/>
        <v>-55134214.840000004</v>
      </c>
      <c r="J75" s="111">
        <f t="shared" si="7"/>
        <v>-55377714.840000004</v>
      </c>
      <c r="K75" s="173"/>
    </row>
    <row r="76" spans="1:11">
      <c r="A76" s="278"/>
      <c r="B76" s="112" t="s">
        <v>24</v>
      </c>
      <c r="C76" s="113"/>
      <c r="D76" s="114"/>
      <c r="E76" s="115">
        <f>D74-D75</f>
        <v>55000</v>
      </c>
      <c r="F76" s="214"/>
      <c r="G76" s="214"/>
      <c r="H76" s="115">
        <f>H74-H75</f>
        <v>-367200</v>
      </c>
      <c r="I76" s="115">
        <f>I74-I75</f>
        <v>8000</v>
      </c>
      <c r="J76" s="115">
        <f>J74-J75</f>
        <v>45800</v>
      </c>
      <c r="K76" s="171"/>
    </row>
  </sheetData>
  <mergeCells count="10">
    <mergeCell ref="A68:A70"/>
    <mergeCell ref="A71:A73"/>
    <mergeCell ref="A74:A76"/>
    <mergeCell ref="N2:Q2"/>
    <mergeCell ref="A60:A62"/>
    <mergeCell ref="A51:A53"/>
    <mergeCell ref="A7:K7"/>
    <mergeCell ref="A17:A19"/>
    <mergeCell ref="A32:A34"/>
    <mergeCell ref="A48:A50"/>
  </mergeCells>
  <phoneticPr fontId="2" type="noConversion"/>
  <printOptions horizontalCentered="1"/>
  <pageMargins left="0.23622047244094491" right="0.15748031496062992" top="0.31496062992125984" bottom="0.15748031496062992" header="0.19685039370078741" footer="0.15748031496062992"/>
  <pageSetup paperSize="9" scale="80" fitToWidth="2" orientation="landscape" r:id="rId1"/>
  <headerFooter alignWithMargins="0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zoomScale="95" workbookViewId="0">
      <selection activeCell="A14" sqref="A14"/>
    </sheetView>
  </sheetViews>
  <sheetFormatPr baseColWidth="10" defaultRowHeight="12.75"/>
  <cols>
    <col min="6" max="6" width="14.28515625" customWidth="1"/>
    <col min="12" max="20" width="11.42578125" style="136"/>
    <col min="21" max="32" width="11.42578125" style="185"/>
  </cols>
  <sheetData>
    <row r="1" spans="1:32" s="2" customFormat="1" ht="15.75">
      <c r="A1" s="122" t="s">
        <v>67</v>
      </c>
      <c r="B1" s="123"/>
      <c r="C1" s="123"/>
      <c r="D1" s="123"/>
      <c r="E1" s="124"/>
      <c r="F1" s="125" t="s">
        <v>92</v>
      </c>
      <c r="G1" s="126"/>
      <c r="H1" s="126"/>
      <c r="I1" s="126"/>
      <c r="J1" s="126"/>
      <c r="K1" s="164" t="s">
        <v>0</v>
      </c>
      <c r="L1" s="158" t="s">
        <v>68</v>
      </c>
      <c r="M1" s="159"/>
      <c r="N1" s="159"/>
      <c r="O1" s="159"/>
      <c r="P1" s="159"/>
      <c r="Q1" s="15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s="2" customFormat="1" ht="15.75">
      <c r="A2" s="135" t="str">
        <f>'Teilergebnisplan '!A2</f>
        <v>Haushaltes 2012</v>
      </c>
      <c r="B2" s="128"/>
      <c r="C2" s="128"/>
      <c r="D2" s="128"/>
      <c r="E2" s="129"/>
      <c r="F2" s="130" t="s">
        <v>93</v>
      </c>
      <c r="G2" s="128"/>
      <c r="H2" s="128"/>
      <c r="I2" s="128"/>
      <c r="J2" s="128"/>
      <c r="K2" s="165" t="s">
        <v>91</v>
      </c>
      <c r="L2" s="160" t="s">
        <v>69</v>
      </c>
      <c r="M2" s="159"/>
      <c r="N2" s="263" t="s">
        <v>90</v>
      </c>
      <c r="O2" s="263"/>
      <c r="P2" s="263"/>
      <c r="Q2" s="263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s="2" customFormat="1">
      <c r="A3" s="127"/>
      <c r="B3" s="128"/>
      <c r="C3" s="128"/>
      <c r="D3" s="128"/>
      <c r="E3" s="129"/>
      <c r="F3" s="130"/>
      <c r="G3" s="128"/>
      <c r="H3" s="128"/>
      <c r="I3" s="128"/>
      <c r="J3" s="128"/>
      <c r="K3" s="165" t="s">
        <v>94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 s="2" customFormat="1">
      <c r="A4" s="127"/>
      <c r="B4" s="128"/>
      <c r="C4" s="128"/>
      <c r="D4" s="128"/>
      <c r="E4" s="129"/>
      <c r="F4" s="130" t="s">
        <v>96</v>
      </c>
      <c r="G4" s="128"/>
      <c r="H4" s="128"/>
      <c r="I4" s="128"/>
      <c r="J4" s="128"/>
      <c r="K4" s="161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2" s="2" customFormat="1">
      <c r="A5" s="131"/>
      <c r="B5" s="132"/>
      <c r="C5" s="132"/>
      <c r="D5" s="132"/>
      <c r="E5" s="133"/>
      <c r="F5" s="134" t="s">
        <v>95</v>
      </c>
      <c r="G5" s="132"/>
      <c r="H5" s="132"/>
      <c r="I5" s="132"/>
      <c r="J5" s="132"/>
      <c r="K5" s="162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s="2" customFormat="1" ht="11.25" customHeight="1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</row>
    <row r="7" spans="1:32" s="2" customFormat="1" ht="35.25">
      <c r="A7" s="264" t="s">
        <v>86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s="2" customFormat="1" ht="11.25" customHeight="1">
      <c r="E8" s="62"/>
      <c r="K8" s="184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2" s="2" customFormat="1" ht="20.25" customHeight="1">
      <c r="A9" s="186" t="s">
        <v>98</v>
      </c>
      <c r="B9" s="187"/>
      <c r="C9" s="187"/>
      <c r="D9" s="187"/>
      <c r="E9" s="188"/>
      <c r="F9" s="187"/>
      <c r="G9" s="187"/>
      <c r="H9" s="187"/>
      <c r="I9" s="187"/>
      <c r="J9" s="187"/>
      <c r="K9" s="189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>
      <c r="A10" s="190" t="s">
        <v>88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2"/>
    </row>
    <row r="11" spans="1:32">
      <c r="A11" s="193"/>
      <c r="B11" s="191"/>
      <c r="C11" s="191"/>
      <c r="D11" s="191"/>
      <c r="E11" s="191"/>
      <c r="F11" s="191"/>
      <c r="G11" s="191"/>
      <c r="H11" s="191"/>
      <c r="I11" s="191"/>
      <c r="J11" s="191"/>
      <c r="K11" s="192"/>
    </row>
    <row r="12" spans="1:32">
      <c r="A12" s="258" t="s">
        <v>99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6"/>
    </row>
    <row r="13" spans="1:32">
      <c r="A13" s="259" t="s">
        <v>118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9"/>
    </row>
    <row r="14" spans="1:32">
      <c r="A14" s="259" t="s">
        <v>115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9"/>
    </row>
    <row r="15" spans="1:32">
      <c r="A15" s="259" t="s">
        <v>114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9"/>
    </row>
    <row r="16" spans="1:32">
      <c r="A16" s="194"/>
      <c r="B16" s="198"/>
      <c r="C16" s="198"/>
      <c r="D16" s="198"/>
      <c r="E16" s="198"/>
      <c r="F16" s="198"/>
      <c r="G16" s="198"/>
      <c r="H16" s="198"/>
      <c r="I16" s="198"/>
      <c r="J16" s="198"/>
      <c r="K16" s="199"/>
    </row>
    <row r="17" spans="1:32">
      <c r="A17" s="194" t="s">
        <v>102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9"/>
    </row>
    <row r="18" spans="1:32">
      <c r="A18" s="259" t="s">
        <v>104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9"/>
    </row>
    <row r="19" spans="1:32">
      <c r="A19" s="259" t="s">
        <v>103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9"/>
    </row>
    <row r="20" spans="1:32">
      <c r="A20" s="259"/>
      <c r="B20" s="191"/>
      <c r="C20" s="191"/>
      <c r="D20" s="191"/>
      <c r="E20" s="191"/>
      <c r="F20" s="191"/>
      <c r="G20" s="191"/>
      <c r="H20" s="191"/>
      <c r="I20" s="191"/>
      <c r="J20" s="191"/>
      <c r="K20" s="192"/>
    </row>
    <row r="21" spans="1:32" s="2" customFormat="1">
      <c r="A21" s="194" t="s">
        <v>101</v>
      </c>
      <c r="B21" s="201"/>
      <c r="C21" s="201"/>
      <c r="D21" s="201"/>
      <c r="E21" s="202"/>
      <c r="F21" s="201"/>
      <c r="G21" s="201"/>
      <c r="H21" s="201"/>
      <c r="I21" s="201"/>
      <c r="J21" s="201"/>
      <c r="K21" s="203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</row>
    <row r="22" spans="1:32">
      <c r="A22" s="256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2"/>
    </row>
    <row r="23" spans="1:32">
      <c r="A23" s="259" t="s">
        <v>116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2"/>
    </row>
    <row r="24" spans="1:32">
      <c r="A24" s="257"/>
      <c r="B24" s="195"/>
      <c r="C24" s="195"/>
      <c r="D24" s="195"/>
      <c r="E24" s="195"/>
      <c r="F24" s="195"/>
      <c r="G24" s="195"/>
      <c r="H24" s="195"/>
      <c r="I24" s="195"/>
      <c r="J24" s="195"/>
      <c r="K24" s="196"/>
    </row>
    <row r="25" spans="1:32">
      <c r="A25" s="257"/>
      <c r="B25" s="198"/>
      <c r="C25" s="198"/>
      <c r="D25" s="198"/>
      <c r="E25" s="198"/>
      <c r="F25" s="198"/>
      <c r="G25" s="198"/>
      <c r="H25" s="198"/>
      <c r="I25" s="198"/>
      <c r="J25" s="198"/>
      <c r="K25" s="199"/>
    </row>
    <row r="26" spans="1:32" ht="15" customHeight="1">
      <c r="A26" s="200" t="s">
        <v>87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6"/>
    </row>
    <row r="27" spans="1:32">
      <c r="A27" s="190" t="s">
        <v>88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2"/>
    </row>
    <row r="28" spans="1:32" s="2" customFormat="1">
      <c r="A28" s="193"/>
      <c r="B28" s="201"/>
      <c r="C28" s="201"/>
      <c r="D28" s="201"/>
      <c r="E28" s="202"/>
      <c r="F28" s="201"/>
      <c r="G28" s="201"/>
      <c r="H28" s="201"/>
      <c r="I28" s="201"/>
      <c r="J28" s="201"/>
      <c r="K28" s="203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</row>
    <row r="29" spans="1:32">
      <c r="A29" s="258" t="s">
        <v>100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2"/>
    </row>
    <row r="30" spans="1:32">
      <c r="A30" s="259" t="s">
        <v>112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2"/>
    </row>
    <row r="31" spans="1:32">
      <c r="A31" s="259" t="s">
        <v>113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6"/>
    </row>
    <row r="32" spans="1:32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9"/>
    </row>
    <row r="33" spans="1:1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6"/>
    </row>
    <row r="34" spans="1:11">
      <c r="A34" s="193"/>
      <c r="B34" s="191"/>
      <c r="C34" s="191"/>
      <c r="D34" s="191"/>
      <c r="E34" s="191"/>
      <c r="F34" s="191"/>
      <c r="G34" s="191"/>
      <c r="H34" s="191"/>
      <c r="I34" s="191"/>
      <c r="J34" s="191"/>
      <c r="K34" s="192"/>
    </row>
    <row r="35" spans="1:11">
      <c r="A35" s="193"/>
      <c r="B35" s="191"/>
      <c r="C35" s="191"/>
      <c r="D35" s="191"/>
      <c r="E35" s="191"/>
      <c r="F35" s="191"/>
      <c r="G35" s="191"/>
      <c r="H35" s="191"/>
      <c r="I35" s="191"/>
      <c r="J35" s="191"/>
      <c r="K35" s="192"/>
    </row>
    <row r="36" spans="1:11">
      <c r="A36" s="193"/>
      <c r="B36" s="191"/>
      <c r="C36" s="191"/>
      <c r="D36" s="191"/>
      <c r="E36" s="191"/>
      <c r="F36" s="191"/>
      <c r="G36" s="191"/>
      <c r="H36" s="191"/>
      <c r="I36" s="191"/>
      <c r="J36" s="191"/>
      <c r="K36" s="192"/>
    </row>
    <row r="37" spans="1:11">
      <c r="A37" s="193"/>
      <c r="B37" s="191"/>
      <c r="C37" s="191"/>
      <c r="D37" s="191"/>
      <c r="E37" s="191"/>
      <c r="F37" s="191"/>
      <c r="G37" s="191"/>
      <c r="H37" s="191"/>
      <c r="I37" s="191"/>
      <c r="J37" s="191"/>
      <c r="K37" s="192"/>
    </row>
    <row r="38" spans="1:1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6"/>
    </row>
  </sheetData>
  <mergeCells count="2">
    <mergeCell ref="A7:K7"/>
    <mergeCell ref="N2:Q2"/>
  </mergeCells>
  <phoneticPr fontId="2" type="noConversion"/>
  <printOptions horizontalCentered="1"/>
  <pageMargins left="0.27559055118110237" right="0.19685039370078741" top="0.34" bottom="0.38" header="0.18" footer="0.18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Teilergebnisplan </vt:lpstr>
      <vt:lpstr>Teil-Finanzplan A</vt:lpstr>
      <vt:lpstr>Begründungen</vt:lpstr>
      <vt:lpstr>'Teil-Finanzplan A'!_DAT11</vt:lpstr>
      <vt:lpstr>Begründungen!Druckbereich</vt:lpstr>
      <vt:lpstr>'Teilergebnisplan '!Druckbereich</vt:lpstr>
      <vt:lpstr>'Teil-Finanzplan A'!Druckbereich</vt:lpstr>
      <vt:lpstr>Begründungen!Drucktitel</vt:lpstr>
      <vt:lpstr>'Teilergebnisplan '!Drucktitel</vt:lpstr>
      <vt:lpstr>'Teil-Finanzplan A'!Drucktitel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Klein, Andreas</cp:lastModifiedBy>
  <cp:lastPrinted>2011-12-21T08:53:54Z</cp:lastPrinted>
  <dcterms:created xsi:type="dcterms:W3CDTF">2005-03-03T09:05:40Z</dcterms:created>
  <dcterms:modified xsi:type="dcterms:W3CDTF">2011-12-22T10:38:03Z</dcterms:modified>
</cp:coreProperties>
</file>